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P:\Acute Care\"/>
    </mc:Choice>
  </mc:AlternateContent>
  <xr:revisionPtr revIDLastSave="0" documentId="8_{1ECD4189-20F3-41C8-90A7-95E0F0679333}" xr6:coauthVersionLast="47" xr6:coauthVersionMax="47" xr10:uidLastSave="{00000000-0000-0000-0000-000000000000}"/>
  <bookViews>
    <workbookView xWindow="28680" yWindow="-120" windowWidth="29040" windowHeight="15720" tabRatio="909" xr2:uid="{B1BA9A36-1514-4824-9007-B553745E91EF}"/>
  </bookViews>
  <sheets>
    <sheet name="Sheet1" sheetId="1" r:id="rId1"/>
    <sheet name="Sheet2" sheetId="2" r:id="rId2"/>
    <sheet name="Sheet3" sheetId="3" r:id="rId3"/>
    <sheet name="ED_age_HPR_2nights" sheetId="8" r:id="rId4"/>
    <sheet name="IP_adults" sheetId="4" r:id="rId5"/>
    <sheet name="IP_adoles" sheetId="5" r:id="rId6"/>
    <sheet name="IP_child" sheetId="6" r:id="rId7"/>
    <sheet name="DD_ED_HPR_disp_adult" sheetId="9" r:id="rId8"/>
    <sheet name="DD_ED_HPR_disp_adoles" sheetId="11" r:id="rId9"/>
    <sheet name="DD_ED_HPR_disp_child" sheetId="12" r:id="rId10"/>
    <sheet name="DD_inpatient" sheetId="10" r:id="rId11"/>
    <sheet name="DD_ALOS" sheetId="15" r:id="rId12"/>
    <sheet name="SUD_percent_HPR" sheetId="7" r:id="rId13"/>
    <sheet name="SUD_inpatient" sheetId="13" r:id="rId14"/>
    <sheet name="SUD_ALOS" sheetId="16" r:id="rId15"/>
    <sheet name="SUD_ED_HPR_disp_adult" sheetId="19" r:id="rId16"/>
    <sheet name="SUD_ED_HPR_disp_adoles" sheetId="20" r:id="rId17"/>
    <sheet name="SUD_output_adult_ip" sheetId="23" r:id="rId18"/>
    <sheet name="Definitions" sheetId="17" r:id="rId19"/>
    <sheet name="SUD_newtables" sheetId="22"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6" l="1"/>
  <c r="G22" i="6"/>
  <c r="F22" i="6"/>
  <c r="E22" i="6"/>
  <c r="D22" i="6"/>
  <c r="C22" i="6"/>
  <c r="B22" i="6"/>
  <c r="M76" i="8"/>
  <c r="L76" i="8"/>
  <c r="K76" i="8"/>
  <c r="J76" i="8"/>
  <c r="I76" i="8"/>
  <c r="H76" i="8"/>
  <c r="G76" i="8"/>
  <c r="F76" i="8"/>
  <c r="E76" i="8"/>
  <c r="D76" i="8"/>
  <c r="C76" i="8"/>
  <c r="B76" i="8"/>
  <c r="M63" i="8"/>
  <c r="L63" i="8"/>
  <c r="K63" i="8"/>
  <c r="J63" i="8"/>
  <c r="I63" i="8"/>
  <c r="H63" i="8"/>
  <c r="G63" i="8"/>
  <c r="F63" i="8"/>
  <c r="E63" i="8"/>
  <c r="D63" i="8"/>
  <c r="C63" i="8"/>
  <c r="B63" i="8"/>
  <c r="M50" i="8"/>
  <c r="L50" i="8"/>
  <c r="K50" i="8"/>
  <c r="J50" i="8"/>
  <c r="I50" i="8"/>
  <c r="H50" i="8"/>
  <c r="G50" i="8"/>
  <c r="F50" i="8"/>
  <c r="E50" i="8"/>
  <c r="D50" i="8"/>
  <c r="C50" i="8"/>
  <c r="B50" i="8"/>
  <c r="H13" i="22"/>
  <c r="H12" i="22"/>
  <c r="H11" i="22"/>
  <c r="H10" i="22"/>
  <c r="H9" i="22"/>
  <c r="H8" i="22"/>
  <c r="G9" i="22"/>
  <c r="G10" i="22"/>
  <c r="G11" i="22"/>
  <c r="G12" i="22"/>
  <c r="G13" i="22"/>
  <c r="G8" i="22"/>
  <c r="C39" i="20" l="1"/>
  <c r="D39" i="20"/>
  <c r="E39" i="20"/>
  <c r="F39" i="20"/>
  <c r="G39" i="20"/>
  <c r="H39" i="20"/>
  <c r="I39" i="20"/>
  <c r="J39" i="20"/>
  <c r="K39" i="20"/>
  <c r="L39" i="20"/>
  <c r="M39" i="20"/>
  <c r="B39" i="20"/>
  <c r="C37" i="19"/>
  <c r="D37" i="19"/>
  <c r="E37" i="19"/>
  <c r="F37" i="19"/>
  <c r="G37" i="19"/>
  <c r="H37" i="19"/>
  <c r="I37" i="19"/>
  <c r="J37" i="19"/>
  <c r="K37" i="19"/>
  <c r="L37" i="19"/>
  <c r="M37" i="19"/>
  <c r="B37" i="19"/>
  <c r="C24" i="19"/>
  <c r="D24" i="19"/>
  <c r="E24" i="19"/>
  <c r="F24" i="19"/>
  <c r="G24" i="19"/>
  <c r="H24" i="19"/>
  <c r="I24" i="19"/>
  <c r="J24" i="19"/>
  <c r="K24" i="19"/>
  <c r="L24" i="19"/>
  <c r="M24" i="19"/>
  <c r="B24" i="19"/>
  <c r="C11" i="19"/>
  <c r="D11" i="19"/>
  <c r="E11" i="19"/>
  <c r="F11" i="19"/>
  <c r="G11" i="19"/>
  <c r="H11" i="19"/>
  <c r="I11" i="19"/>
  <c r="J11" i="19"/>
  <c r="K11" i="19"/>
  <c r="L11" i="19"/>
  <c r="M11" i="19"/>
  <c r="B11" i="19"/>
  <c r="C25" i="20"/>
  <c r="D25" i="20"/>
  <c r="E25" i="20"/>
  <c r="F25" i="20"/>
  <c r="G25" i="20"/>
  <c r="H25" i="20"/>
  <c r="I25" i="20"/>
  <c r="J25" i="20"/>
  <c r="K25" i="20"/>
  <c r="L25" i="20"/>
  <c r="M25" i="20"/>
  <c r="B25" i="20"/>
  <c r="C11" i="20"/>
  <c r="D11" i="20"/>
  <c r="E11" i="20"/>
  <c r="F11" i="20"/>
  <c r="G11" i="20"/>
  <c r="H11" i="20"/>
  <c r="I11" i="20"/>
  <c r="J11" i="20"/>
  <c r="K11" i="20"/>
  <c r="L11" i="20"/>
  <c r="M11" i="20"/>
  <c r="B11" i="20"/>
  <c r="B37" i="12"/>
  <c r="D37" i="12"/>
  <c r="E37" i="12"/>
  <c r="F37" i="12"/>
  <c r="G37" i="12"/>
  <c r="H37" i="12"/>
  <c r="I37" i="12"/>
  <c r="J37" i="12"/>
  <c r="K37" i="12"/>
  <c r="L37" i="12"/>
  <c r="M37" i="12"/>
  <c r="C37" i="12"/>
  <c r="C24" i="12"/>
  <c r="D24" i="12"/>
  <c r="E24" i="12"/>
  <c r="F24" i="12"/>
  <c r="G24" i="12"/>
  <c r="H24" i="12"/>
  <c r="I24" i="12"/>
  <c r="J24" i="12"/>
  <c r="K24" i="12"/>
  <c r="L24" i="12"/>
  <c r="M24" i="12"/>
  <c r="B24" i="12"/>
  <c r="O34" i="10"/>
  <c r="N34" i="10"/>
  <c r="M34" i="10"/>
  <c r="L34" i="10"/>
  <c r="K34" i="10"/>
  <c r="J34" i="10"/>
  <c r="I34" i="10"/>
  <c r="O22" i="10"/>
  <c r="N22" i="10"/>
  <c r="M22" i="10"/>
  <c r="L22" i="10"/>
  <c r="K22" i="10"/>
  <c r="J22" i="10"/>
  <c r="I22" i="10"/>
  <c r="J10" i="10"/>
  <c r="K10" i="10"/>
  <c r="L10" i="10"/>
  <c r="M10" i="10"/>
  <c r="N10" i="10"/>
  <c r="O10" i="10"/>
  <c r="I10" i="10"/>
  <c r="H34" i="10"/>
  <c r="G34" i="10"/>
  <c r="F34" i="10"/>
  <c r="E34" i="10"/>
  <c r="D34" i="10"/>
  <c r="C34" i="10"/>
  <c r="B34" i="10"/>
  <c r="H22" i="10"/>
  <c r="G22" i="10"/>
  <c r="F22" i="10"/>
  <c r="E22" i="10"/>
  <c r="D22" i="10"/>
  <c r="C22" i="10"/>
  <c r="B22" i="10"/>
  <c r="C11" i="12"/>
  <c r="D11" i="12"/>
  <c r="E11" i="12"/>
  <c r="F11" i="12"/>
  <c r="G11" i="12"/>
  <c r="H11" i="12"/>
  <c r="I11" i="12"/>
  <c r="J11" i="12"/>
  <c r="K11" i="12"/>
  <c r="L11" i="12"/>
  <c r="M11" i="12"/>
  <c r="B11" i="12"/>
  <c r="M24" i="9"/>
  <c r="L24" i="9"/>
  <c r="K24" i="9"/>
  <c r="J24" i="9"/>
  <c r="I24" i="9"/>
  <c r="H24" i="9"/>
  <c r="G24" i="9"/>
  <c r="F24" i="9"/>
  <c r="E24" i="9"/>
  <c r="D24" i="9"/>
  <c r="C24" i="9"/>
  <c r="B24" i="9"/>
  <c r="M24" i="11"/>
  <c r="L24" i="11"/>
  <c r="K24" i="11"/>
  <c r="J24" i="11"/>
  <c r="I24" i="11"/>
  <c r="H24" i="11"/>
  <c r="G24" i="11"/>
  <c r="F24" i="11"/>
  <c r="E24" i="11"/>
  <c r="D24" i="11"/>
  <c r="C24" i="11"/>
  <c r="B24" i="11"/>
  <c r="C37" i="11"/>
  <c r="D37" i="11"/>
  <c r="E37" i="11"/>
  <c r="F37" i="11"/>
  <c r="G37" i="11"/>
  <c r="H37" i="11"/>
  <c r="I37" i="11"/>
  <c r="J37" i="11"/>
  <c r="K37" i="11"/>
  <c r="L37" i="11"/>
  <c r="M37" i="11"/>
  <c r="B37" i="11"/>
  <c r="C11" i="11"/>
  <c r="D11" i="11"/>
  <c r="E11" i="11"/>
  <c r="F11" i="11"/>
  <c r="G11" i="11"/>
  <c r="H11" i="11"/>
  <c r="I11" i="11"/>
  <c r="J11" i="11"/>
  <c r="K11" i="11"/>
  <c r="L11" i="11"/>
  <c r="M11" i="11"/>
  <c r="B11" i="11"/>
  <c r="M37" i="9"/>
  <c r="L37" i="9"/>
  <c r="K37" i="9"/>
  <c r="J37" i="9"/>
  <c r="I37" i="9"/>
  <c r="H37" i="9"/>
  <c r="G37" i="9"/>
  <c r="F37" i="9"/>
  <c r="E37" i="9"/>
  <c r="D37" i="9"/>
  <c r="C37" i="9"/>
  <c r="B37" i="9"/>
  <c r="C11" i="9"/>
  <c r="D11" i="9"/>
  <c r="E11" i="9"/>
  <c r="F11" i="9"/>
  <c r="G11" i="9"/>
  <c r="H11" i="9"/>
  <c r="I11" i="9"/>
  <c r="J11" i="9"/>
  <c r="K11" i="9"/>
  <c r="L11" i="9"/>
  <c r="M11" i="9"/>
  <c r="B11" i="9"/>
  <c r="H10" i="10"/>
  <c r="G10" i="10"/>
  <c r="F10" i="10"/>
  <c r="E10" i="10"/>
  <c r="D10" i="10"/>
  <c r="C10" i="10"/>
  <c r="B10" i="10"/>
  <c r="M37" i="8"/>
  <c r="L37" i="8"/>
  <c r="K37" i="8"/>
  <c r="J37" i="8"/>
  <c r="I37" i="8"/>
  <c r="H37" i="8"/>
  <c r="G37" i="8"/>
  <c r="F37" i="8"/>
  <c r="E37" i="8"/>
  <c r="D37" i="8"/>
  <c r="C37" i="8"/>
  <c r="B37" i="8"/>
  <c r="M24" i="8"/>
  <c r="L24" i="8"/>
  <c r="K24" i="8"/>
  <c r="J24" i="8"/>
  <c r="I24" i="8"/>
  <c r="H24" i="8"/>
  <c r="G24" i="8"/>
  <c r="F24" i="8"/>
  <c r="E24" i="8"/>
  <c r="D24" i="8"/>
  <c r="C24" i="8"/>
  <c r="B24" i="8"/>
  <c r="C11" i="8"/>
  <c r="D11" i="8"/>
  <c r="E11" i="8"/>
  <c r="F11" i="8"/>
  <c r="G11" i="8"/>
  <c r="H11" i="8"/>
  <c r="I11" i="8"/>
  <c r="J11" i="8"/>
  <c r="K11" i="8"/>
  <c r="L11" i="8"/>
  <c r="M11" i="8"/>
  <c r="B11" i="8"/>
  <c r="H32" i="6" l="1"/>
  <c r="G32" i="6"/>
  <c r="F32" i="6"/>
  <c r="E32" i="6"/>
  <c r="D32" i="6"/>
  <c r="C32" i="6"/>
  <c r="B32" i="6"/>
  <c r="H31" i="6"/>
  <c r="G31" i="6"/>
  <c r="F31" i="6"/>
  <c r="E31" i="6"/>
  <c r="D31" i="6"/>
  <c r="C31" i="6"/>
  <c r="B31" i="6"/>
  <c r="H30" i="6"/>
  <c r="G30" i="6"/>
  <c r="F30" i="6"/>
  <c r="E30" i="6"/>
  <c r="D30" i="6"/>
  <c r="C30" i="6"/>
  <c r="B30" i="6"/>
  <c r="H29" i="6"/>
  <c r="G29" i="6"/>
  <c r="F29" i="6"/>
  <c r="E29" i="6"/>
  <c r="D29" i="6"/>
  <c r="C29" i="6"/>
  <c r="B29" i="6"/>
  <c r="H28" i="6"/>
  <c r="G28" i="6"/>
  <c r="F28" i="6"/>
  <c r="E28" i="6"/>
  <c r="D28" i="6"/>
  <c r="C28" i="6"/>
  <c r="B28" i="6"/>
  <c r="H27" i="6"/>
  <c r="G27" i="6"/>
  <c r="F27" i="6"/>
  <c r="E27" i="6"/>
  <c r="D27" i="6"/>
  <c r="C27" i="6"/>
  <c r="B27" i="6"/>
  <c r="H10" i="6"/>
  <c r="G10" i="6"/>
  <c r="F10" i="6"/>
  <c r="E10" i="6"/>
  <c r="D10" i="6"/>
  <c r="C10" i="6"/>
  <c r="B10" i="6"/>
  <c r="H32" i="5"/>
  <c r="G32" i="5"/>
  <c r="F32" i="5"/>
  <c r="E32" i="5"/>
  <c r="D32" i="5"/>
  <c r="C32" i="5"/>
  <c r="B32" i="5"/>
  <c r="H31" i="5"/>
  <c r="G31" i="5"/>
  <c r="F31" i="5"/>
  <c r="E31" i="5"/>
  <c r="D31" i="5"/>
  <c r="C31" i="5"/>
  <c r="B31" i="5"/>
  <c r="H30" i="5"/>
  <c r="G30" i="5"/>
  <c r="F30" i="5"/>
  <c r="E30" i="5"/>
  <c r="D30" i="5"/>
  <c r="C30" i="5"/>
  <c r="B30" i="5"/>
  <c r="H29" i="5"/>
  <c r="G29" i="5"/>
  <c r="F29" i="5"/>
  <c r="E29" i="5"/>
  <c r="D29" i="5"/>
  <c r="C29" i="5"/>
  <c r="B29" i="5"/>
  <c r="H28" i="5"/>
  <c r="G28" i="5"/>
  <c r="F28" i="5"/>
  <c r="E28" i="5"/>
  <c r="D28" i="5"/>
  <c r="C28" i="5"/>
  <c r="B28" i="5"/>
  <c r="H27" i="5"/>
  <c r="G27" i="5"/>
  <c r="F27" i="5"/>
  <c r="E27" i="5"/>
  <c r="D27" i="5"/>
  <c r="C27" i="5"/>
  <c r="B27" i="5"/>
  <c r="H22" i="5"/>
  <c r="G22" i="5"/>
  <c r="F22" i="5"/>
  <c r="E22" i="5"/>
  <c r="D22" i="5"/>
  <c r="C22" i="5"/>
  <c r="B22" i="5"/>
  <c r="H10" i="5"/>
  <c r="G10" i="5"/>
  <c r="F10" i="5"/>
  <c r="E10" i="5"/>
  <c r="D10" i="5"/>
  <c r="C10" i="5"/>
  <c r="B10" i="5"/>
  <c r="H32" i="4"/>
  <c r="G32" i="4"/>
  <c r="F32" i="4"/>
  <c r="E32" i="4"/>
  <c r="D32" i="4"/>
  <c r="C32" i="4"/>
  <c r="B32" i="4"/>
  <c r="H31" i="4"/>
  <c r="G31" i="4"/>
  <c r="F31" i="4"/>
  <c r="E31" i="4"/>
  <c r="D31" i="4"/>
  <c r="C31" i="4"/>
  <c r="B31" i="4"/>
  <c r="H30" i="4"/>
  <c r="G30" i="4"/>
  <c r="F30" i="4"/>
  <c r="E30" i="4"/>
  <c r="D30" i="4"/>
  <c r="C30" i="4"/>
  <c r="B30" i="4"/>
  <c r="H29" i="4"/>
  <c r="G29" i="4"/>
  <c r="F29" i="4"/>
  <c r="E29" i="4"/>
  <c r="D29" i="4"/>
  <c r="C29" i="4"/>
  <c r="B29" i="4"/>
  <c r="H28" i="4"/>
  <c r="G28" i="4"/>
  <c r="F28" i="4"/>
  <c r="E28" i="4"/>
  <c r="D28" i="4"/>
  <c r="C28" i="4"/>
  <c r="B28" i="4"/>
  <c r="H27" i="4"/>
  <c r="G27" i="4"/>
  <c r="F27" i="4"/>
  <c r="E27" i="4"/>
  <c r="D27" i="4"/>
  <c r="C27" i="4"/>
  <c r="B27" i="4"/>
  <c r="H22" i="4"/>
  <c r="G22" i="4"/>
  <c r="F22" i="4"/>
  <c r="E22" i="4"/>
  <c r="D22" i="4"/>
  <c r="C22" i="4"/>
  <c r="B22" i="4"/>
  <c r="H10" i="4"/>
  <c r="G10" i="4"/>
  <c r="F10" i="4"/>
  <c r="E10" i="4"/>
  <c r="D10" i="4"/>
  <c r="C10" i="4"/>
  <c r="B10" i="4"/>
  <c r="C24" i="3"/>
  <c r="D24" i="3"/>
  <c r="E24" i="3"/>
  <c r="F24" i="3"/>
  <c r="G24" i="3"/>
  <c r="H24" i="3"/>
  <c r="I24" i="3"/>
  <c r="J24" i="3"/>
  <c r="K24" i="3"/>
  <c r="L24" i="3"/>
  <c r="M24" i="3"/>
  <c r="B24" i="3"/>
  <c r="M11" i="3"/>
  <c r="L11" i="3"/>
  <c r="K11" i="3"/>
  <c r="J11" i="3"/>
  <c r="I11" i="3"/>
  <c r="H11" i="3"/>
  <c r="G11" i="3"/>
  <c r="F11" i="3"/>
  <c r="E11" i="3"/>
  <c r="D11" i="3"/>
  <c r="C11" i="3"/>
  <c r="B11" i="3"/>
  <c r="Y31" i="1" l="1"/>
  <c r="Y30" i="1"/>
  <c r="Y29" i="1"/>
  <c r="Y28" i="1"/>
  <c r="Y27" i="1"/>
  <c r="Y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tc={8F77825F-951C-4ED9-9F21-38F10629BADE}</author>
  </authors>
  <commentList>
    <comment ref="B63" authorId="0" shapeId="0" xr:uid="{8F77825F-951C-4ED9-9F21-38F10629BADE}">
      <text>
        <t>[Threaded comment]
Your version of Excel allows you to read this threaded comment; however, any edits to it will get removed if the file is opened in a newer version of Excel. Learn more: https://go.microsoft.com/fwlink/?linkid=870924
Comment:
    The original formula here is =SUM(B58:B62). I am updating the range to begin with B57. I am doing this for the whole row.</t>
      </text>
    </comment>
  </commentList>
</comments>
</file>

<file path=xl/sharedStrings.xml><?xml version="1.0" encoding="utf-8"?>
<sst xmlns="http://schemas.openxmlformats.org/spreadsheetml/2006/main" count="1068" uniqueCount="120">
  <si>
    <t>Year</t>
  </si>
  <si>
    <t>Number of Nights</t>
  </si>
  <si>
    <t>Total</t>
  </si>
  <si>
    <t>Over 21</t>
  </si>
  <si>
    <t>.</t>
  </si>
  <si>
    <t xml:space="preserve">Over 21 </t>
  </si>
  <si>
    <t xml:space="preserve">Total </t>
  </si>
  <si>
    <t>Baltimore_Upper_Shore</t>
  </si>
  <si>
    <t>Lower_Eastern_Shore</t>
  </si>
  <si>
    <t>Montgomery</t>
  </si>
  <si>
    <t>Southern_Maryland</t>
  </si>
  <si>
    <t>Western_Maryland</t>
  </si>
  <si>
    <t>Total Days</t>
  </si>
  <si>
    <t>Other</t>
  </si>
  <si>
    <t>HPR of Patient Origin</t>
  </si>
  <si>
    <t>Number of Days</t>
  </si>
  <si>
    <t>CY 2017</t>
  </si>
  <si>
    <t>CY 2018</t>
  </si>
  <si>
    <t>CY 2019</t>
  </si>
  <si>
    <t>CY 2020</t>
  </si>
  <si>
    <t>CY 2021</t>
  </si>
  <si>
    <t>CY 2022</t>
  </si>
  <si>
    <t>CY 2023</t>
  </si>
  <si>
    <t xml:space="preserve">Number of Discharges </t>
  </si>
  <si>
    <t>Number of Discharges</t>
  </si>
  <si>
    <t>Table 6: Distribution of ED Visits for Children With a Primary Psychiatric Diagnosis and Disposition Home, by Year</t>
  </si>
  <si>
    <t>Table 15: Total Days for Adult Psychiatric Patients 
Discharged from Maryland Hospitals, by HPR and Calendar Year</t>
  </si>
  <si>
    <t>Table 16: Total Number of Discharges of Adult Psychiatric
 Patients from Maryland Hospitals, by HPR and Calendar Year</t>
  </si>
  <si>
    <t>Table 17: Average Length of Stay for Adult 
Psychiatric Patients in Maryland Hospitals, by HPR and Calendar Year</t>
  </si>
  <si>
    <t>Table 18: Total Days for Adolescent Psychiatric Patients 
Discharged from Maryland Hospitals, by HPR and Calendar Year</t>
  </si>
  <si>
    <t>Table 20: Average Length of Stay for 
Adolescent Psychiatric Patients in Maryland Hospitals, by HPR and Calendar Year</t>
  </si>
  <si>
    <t>Table 22: Total Number of Discharges of Child Psychiatric 
Patients from Maryland Hospitals, by HPR and Calendar Year</t>
  </si>
  <si>
    <t>Table 23: Average Length of Stay for Child Psychiatric
 Patients in Maryland Hospitals, by HPR and Calendar Year</t>
  </si>
  <si>
    <t xml:space="preserve">Definitions </t>
  </si>
  <si>
    <t>Substance Use Disorder (SUD) includes the following codes:</t>
  </si>
  <si>
    <t>Developmental Delay (DD) includes the following codes:</t>
  </si>
  <si>
    <t>Psychiatric Discharges includes the following codes:</t>
  </si>
  <si>
    <t>ICD-9 codes 290.0-290.09; 293.0-302.09; 306.0-319.0 and the corresponding ICD-10 codes.</t>
  </si>
  <si>
    <t>ICD-9 codes: 291.0-292.9, 303.0-305.9, and the corresponding ICD-10 codes.</t>
  </si>
  <si>
    <t>ICD-9 codes:  299.0-299.9, 317.0-319 and the corresponding ICD-10 codes.</t>
  </si>
  <si>
    <t>Table 1: Distribution of ED Visits for Adolescents With a Primary Psychiatric
 Diagnosis and With Disposition to Psych Unit/Hospital or Acute General Hospital, by Year</t>
  </si>
  <si>
    <t>Table 3: Distribution of ED Visits for Adolescents
 With a Primary Psychiatric Diagnosis With Disposition Home, by Year</t>
  </si>
  <si>
    <t>Source: MHCC staff's analysis of HSCRC outpatient data, CY 2018 - CY 2023.</t>
  </si>
  <si>
    <t>Source: MHCC staff's analysis of HSCRC Outpatient Data, CY 2018 - CY 2023.</t>
  </si>
  <si>
    <t>Source: MHCC staff's analysis of HSCRC outpatient data, CY 2017 - CY 2023.</t>
  </si>
  <si>
    <t>Table 5: Distribution of ED Visits for Children With Primary Psychiatric 
Diagnosis and Disposition to Psych Unit/Hospital or Acute General Hospital, by Year</t>
  </si>
  <si>
    <t>Number of Visits</t>
  </si>
  <si>
    <t xml:space="preserve">HPR of Patient Origin </t>
  </si>
  <si>
    <t>Table 9: Total Days for Overnight ED Visits of Two Nights or Greater 
for Adolescents With Disposition to Psych Unit/Hospital or Acute Care Hospital, by HPR and Calendar Year</t>
  </si>
  <si>
    <t>Table 12: Total Days for Overnight ED Visits of Two Nights or Greater
 for Children With Disposition to Psych Unit/Hospital, by HPR and Calendar Year</t>
  </si>
  <si>
    <t>Table 10: Total Days for Overnight ED Visits of Two Nights or Greater
 for Adolescents With Disposition to Psych Unit/Hospital, by HPR and Calendar Year</t>
  </si>
  <si>
    <t>Table 11: Total Days for Overnight ED Visits of Two Nights or Greater 
for Children With Disposition to Psych Unit/Hospital or Acute Care Hospital, by HPR and Calendar Year</t>
  </si>
  <si>
    <t>Table 13: Total Days in ED for Overnight ED Visits of 
Three Nights or Greater for Adolescents With Disposition Home, by HPR and Calendar Year</t>
  </si>
  <si>
    <t>Table 14: Total Days in ED for Overnight ED Visits of 
Three Nights or Greater for Children With Disposition Home, by HPR and Calendar Year</t>
  </si>
  <si>
    <t>Source: MHCC staff's analysis of HSCRC discharge abstract data, CY 2017 - CY 2023.</t>
  </si>
  <si>
    <t>Source: MHCC staff's analysis of HSCRC discharge abstract and Maryland psychiatric hospital data, CY 2017 - CY 2023.</t>
  </si>
  <si>
    <t>Table 19: Total Number of Discharges of Adolescent
 Psychiatric Patients from Maryland Hospitals, by HPR and Calendar Year</t>
  </si>
  <si>
    <t>Table 21: Total Days for Child Psychiatric Patients
Discharged from Maryland Hospitals, by HPR and Calendar Year</t>
  </si>
  <si>
    <t>Table 36: Average Length of Stay for Adult Psychiatric Discharges                                     With Secondary Diagnosis of Developmental Delay, by HPR and Calendar Year</t>
  </si>
  <si>
    <t>Source: MHCC staff's analysis of HSCRC discharge abstract data and Maryland psychiatric hospital data, CY 2017 - CY 2023.</t>
  </si>
  <si>
    <t>Table 31:Total Days for ED Visit of Two Nights or Greater for Children With Developmental Disability With Disposition to Psych Unit/Hospital or Acute General Hospital, by HPR and Calendar Year</t>
  </si>
  <si>
    <t>Table 30: Total Days for ED Visit of One Night or Greater for Children With Developmental Disability With Disposition to Psych Unit/Hospital or Acute General Hospital, by HPR and Calendar Year</t>
  </si>
  <si>
    <t>Table 32: Total Days for ED Visits of Three Nights or Greater for Children with Developmental Disability With Disposition Home, by HPR and Calendar Year</t>
  </si>
  <si>
    <t>Table 27: Total Days for ED Visits of One Night or Greater for Adolescents With Secondary Developmental Disability and Disposition to Psych Unit/Hospital or Acute General Hospital, by HPR and Calendar Year</t>
  </si>
  <si>
    <t>Table 28: Total Days for ED Visits of Two Nights or Greater for Adolescents With Secondary Developmental Disability with Disposition to Psych Unit/Hospital or Acute General Hospital, by HPR and Calendar Year</t>
  </si>
  <si>
    <t>Table 29: Total Days for ED Visits of Three Nights or Greater for Adolescents With Secondary Developmental Disability With Disposition Home, by HPR and Calendar Year</t>
  </si>
  <si>
    <t>Table 26: Total Days in the ED for ED Visits of Three Nights or Greater for Adults With Secondary Developmental Disability and Disposition Home, by HPR and Calendar Year</t>
  </si>
  <si>
    <t>Table X</t>
  </si>
  <si>
    <t>Estimate of Need for Historically Underserved Populations:</t>
  </si>
  <si>
    <t xml:space="preserve"> Adults With a Primary Psychiatric Diagnosis and Secondary Diagnosis for SUD by HPR, CY 2023</t>
  </si>
  <si>
    <t>Health Planning Region</t>
  </si>
  <si>
    <t>of Patient Origin</t>
  </si>
  <si>
    <t>ED Visits of One Night or Greater and Disposition to Psych Unit or General Hospital</t>
  </si>
  <si>
    <t xml:space="preserve"> </t>
  </si>
  <si>
    <t>ED Visits of Three Nights or Greater and Disposition to Home</t>
  </si>
  <si>
    <t>Estimated ED Boarding Days</t>
  </si>
  <si>
    <t>(A+B)</t>
  </si>
  <si>
    <t>Estimated Inpatient</t>
  </si>
  <si>
    <t>Psychiatric Beds Needed</t>
  </si>
  <si>
    <t>Number</t>
  </si>
  <si>
    <t>Total Days (A)</t>
  </si>
  <si>
    <t>Total Days (B)</t>
  </si>
  <si>
    <t>Baltimore Upper Shore</t>
  </si>
  <si>
    <t>Lower Eastern Shore</t>
  </si>
  <si>
    <t>Southern Maryland</t>
  </si>
  <si>
    <t>Western Maryland</t>
  </si>
  <si>
    <r>
      <t xml:space="preserve">Source: MHCC staff </t>
    </r>
    <r>
      <rPr>
        <sz val="8"/>
        <color theme="1"/>
        <rFont val="Aptos"/>
        <family val="2"/>
      </rPr>
      <t> </t>
    </r>
    <r>
      <rPr>
        <sz val="9"/>
        <color rgb="FF000000"/>
        <rFont val="Arial"/>
        <family val="2"/>
      </rPr>
      <t>analysis of HSCRC outpatient data, CY 2023.</t>
    </r>
  </si>
  <si>
    <r>
      <t>Notes: The total ED visits are based on counts of records with an emergency charge and a primary psychiatric diagnosis in the HSCRC outpatient data. Psychiatric diagnoses were defined as ICD-9 codes 290.0 – 290.09, 293.0 – 302.09, 306.0 - 319.0, and the corresponding ICD-10 codes.  The length of an ED visit is calculated based on the beginning and ending dates of service. Records for which the difference between the start and end date of service is three days or more are counted as ED visits for three or more nights.  The estimated need for inpatient psychiatric beds assumes a year has 365 days. Occupancy is assumed to be 77.4% in the Baltimore Upper Shore HPR; 70.0% in the Lower Eastern Shore HPR; 78.1% in Montgomery HPR; 72.7% in the Western Maryland HPR; and 75% for patients from “Other” HPR. The assumed occupancy level for adolescent beds in each Maryland HPR is based on the weighted average of the minimum expected occupancy for existing facilities, as defined in COMAR 10.24.21.06G(3). SUD diagnoses are defined as the ICD-10 codes corresponding to the ICD-9 codes  XXXX</t>
    </r>
    <r>
      <rPr>
        <sz val="9"/>
        <color theme="1"/>
        <rFont val="Arial"/>
        <family val="2"/>
      </rPr>
      <t xml:space="preserve">. Adults are defined as ages 18 and older. </t>
    </r>
  </si>
  <si>
    <r>
      <t> </t>
    </r>
    <r>
      <rPr>
        <sz val="10"/>
        <color theme="1"/>
        <rFont val="Aptos"/>
        <family val="2"/>
      </rPr>
      <t>See prior comments</t>
    </r>
  </si>
  <si>
    <t>Table 37: Average Length of Stay for Adolescent Psychiatric Discharges 
With Secondary Diagnosis of Developmental Disability,  by HPR and Calendar Year</t>
  </si>
  <si>
    <t>Table 38: Average Length of Stay for Child Psychiatric Discharges 
With Secondary Diagnosis of Developmental Disability, by HPR and Calendar Year</t>
  </si>
  <si>
    <t>Table 48: Total Days in the ED for ED Visits of One Night or Greater for Adults With Secondary SUD and Disposition to Psych Unit/Hospital or Acute General Hospital, by HPR and Calendar Year</t>
  </si>
  <si>
    <t>Table 51: Total Days in the ED for ED Visits of One Night or Greater for Adolescents With Secondary SUD and Disposition to Psych Unit/Hospital or Acute General Hospital, by HPR and Calendar Year</t>
  </si>
  <si>
    <t>Visits by Year</t>
  </si>
  <si>
    <t>Total Patient Days by Year</t>
  </si>
  <si>
    <t>Table 54: Total Psychiatric Discharges and Days for Adults With a Secondary SUD Diagnosis, CY 2017- CY 2023</t>
  </si>
  <si>
    <t>Table 53: Total Days in the ED for ED Visits of Three Nights or Greater 
for Adults With Secondary SUD and Disposition to Home, by HPR and Calendar Year</t>
  </si>
  <si>
    <t>Table 52: Total Days in the ED for ED Visits of Two Nights or Greater for Adolescents
 With Secondary SUD and Disposition to Psych Unit/Hospital or Acute General Hospital, by HPR and Calendar Year</t>
  </si>
  <si>
    <t>Table 50: Total Days in the ED for ED Visits of Three Nights or Greater for Adults 
With Secondary SUD and Disposition to Home, by HPR and Calendar Year</t>
  </si>
  <si>
    <t>Table 49: Total Days in the ED for ED Visits of Two Nights or Greater for Adults With 
Secondary SUD and Disposition to Psych Unit/Hospital or Acute General Hospital, by HPR and Calendar Year</t>
  </si>
  <si>
    <t>Table 45: Average Length of Stay for Adult Psychiatric Discharges With Secondary Diagnosis of SUD, by HPR and Calendar Year</t>
  </si>
  <si>
    <t>Table 46: Average Length of Stay for Adolescent Psychiatric Discharges 
With Secondary Diagnosis of SUD, by HPR and Calendar Year</t>
  </si>
  <si>
    <t>Table 47: Average Length of Stay for Child Psychiatric Discharges 
With Secondary Diagnosis of SUD, by HPR and Calendar Year</t>
  </si>
  <si>
    <t>Table 35: Psych Discharges and Total Days for Children With Secondary 
Diagnosis of Developmental Disability, by HPR and Calendar Year</t>
  </si>
  <si>
    <t>Table 34: Psych Discharges and Total Days for Adolescents With 
Secondary Diagnosis of Developmental Disability, by HPR and Caledar Year</t>
  </si>
  <si>
    <t>Table 33: Psych Discharges and Total Days for Adults With 
Secondary Diagnosis of Developmental Disability, by HPR and Calendar Year</t>
  </si>
  <si>
    <t>Table 39: Percentage of Adult Psychiatric Discharges 
With Secondary Diagnosis of SUD, by HPR and Calendar Year</t>
  </si>
  <si>
    <t>Table 40: Percentage of Adolescent Psychiatric Discharges                                                                              With Secondary Diagnosis of SUD, by HPR and Calendar Year</t>
  </si>
  <si>
    <t>Table 41: Percentage of Child Psychiatric Discharges                                                                            With Secondary Diagnosis of SUD, by HPR and Calendar Year</t>
  </si>
  <si>
    <t xml:space="preserve">  Table 42: Psychiatric Discharges and Total Days for Adults With Secondary Diagnosis of SUD, by HPR and Calendar Year</t>
  </si>
  <si>
    <t>Table 43: Psychiatric Discharges and Total Days for Adolescents With Secondary Diagnosis of SUD, by HPR and Calendar Year</t>
  </si>
  <si>
    <t>Table 44: Psychiatric Discharges and Total Days for Children With Secondary Diagnosis of SUD, by HPR and Calendar Year</t>
  </si>
  <si>
    <r>
      <t xml:space="preserve">Table 8: </t>
    </r>
    <r>
      <rPr>
        <b/>
        <sz val="11"/>
        <color theme="3"/>
        <rFont val="Arial"/>
        <family val="2"/>
      </rPr>
      <t>Total</t>
    </r>
    <r>
      <rPr>
        <b/>
        <sz val="11"/>
        <color rgb="FF112277"/>
        <rFont val="Arial"/>
        <family val="2"/>
      </rPr>
      <t xml:space="preserve"> Days for Overnight ED Visits of One Night or Greater
 for Children With Disposition to Psych Unit/ Hospital or Acute Care Hospital, by HPR and Year</t>
    </r>
  </si>
  <si>
    <r>
      <t xml:space="preserve">Table 7: </t>
    </r>
    <r>
      <rPr>
        <b/>
        <sz val="11"/>
        <color theme="3"/>
        <rFont val="Arial"/>
        <family val="2"/>
      </rPr>
      <t>Total</t>
    </r>
    <r>
      <rPr>
        <b/>
        <sz val="11"/>
        <color rgb="FF112277"/>
        <rFont val="Arial"/>
        <family val="2"/>
      </rPr>
      <t xml:space="preserve"> Days for Overnight ED Visits of One Night or Greater 
for Adolescents With Disposition to Psych Unit/ Hospital or Acute Care Hospital, by HPR and Year</t>
    </r>
  </si>
  <si>
    <t>Table 4: Distribution of ED Visits for Children With a Primary
 Psychiatric Diagnosis and Disposition to Psych Unit/Hospital, by Year</t>
  </si>
  <si>
    <t>Table 2: Distribution of ED Visits for Adolescents With a Primary 
Psychiatric Diagnosis and With Disposition to Psych Unit/Hospital, by Year</t>
  </si>
  <si>
    <t>Notes for Tables 1 and 2: Most ED visits for adolescents with a primary psych diagnosis are captured by this analysis; ED visits where an adolescent is admitted to the same hospital as the ED visit are rolled into the HSCRC discharge data and are not included in the HSCRC outpatient data.</t>
  </si>
  <si>
    <t>Notes for Tables 4 and 5: Most ED visits for children with a primary psych diagnosis are captured by this analysis; ED visits where a child is admitted to the same hospital as the ED visit are rolled into the HSCRC discharge data and are not included in the HSCRC outpatient data.</t>
  </si>
  <si>
    <t>Table 25: Total Days in the ED for ED Visits of Two Nights or Greater for Adults With Secondary Developmental Disability and Disposition to Psych Unit/Hospital or Acute General Hospital, by HPR and Calendar Year</t>
  </si>
  <si>
    <t>Table 24: Total Days in the ED for ED Visits of One Night or Greater for Adults With Secondary Developmental Disablity and Disposition to Psych Unit/Hospital or Acute General Hospital, by HPR and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</si>
</sst>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_(* #,##0.0_);_(* \(#,##0.0\);_(* &quot;-&quot;??_);_(@_)"/>
    <numFmt numFmtId="167" formatCode="0.0"/>
  </numFmts>
  <fonts count="27"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rgb="FF112277"/>
      <name val="Arial"/>
      <family val="2"/>
    </font>
    <font>
      <b/>
      <sz val="11"/>
      <color rgb="FF000000"/>
      <name val="Arial"/>
      <family val="2"/>
    </font>
    <font>
      <sz val="11"/>
      <color rgb="FF000000"/>
      <name val="Arial"/>
      <family val="2"/>
    </font>
    <font>
      <sz val="8"/>
      <name val="Aptos Narrow"/>
      <family val="2"/>
      <scheme val="minor"/>
    </font>
    <font>
      <b/>
      <sz val="11"/>
      <color rgb="FF112277"/>
      <name val="Arial"/>
      <family val="2"/>
    </font>
    <font>
      <b/>
      <sz val="10"/>
      <color rgb="FF000000"/>
      <name val="Arial"/>
      <family val="2"/>
    </font>
    <font>
      <sz val="10"/>
      <color theme="1"/>
      <name val="Aptos Narrow"/>
      <family val="2"/>
      <scheme val="minor"/>
    </font>
    <font>
      <sz val="10"/>
      <color rgb="FF000000"/>
      <name val="Arial"/>
      <family val="2"/>
    </font>
    <font>
      <b/>
      <sz val="10"/>
      <color theme="1"/>
      <name val="Arial"/>
      <family val="2"/>
    </font>
    <font>
      <sz val="10"/>
      <color theme="1"/>
      <name val="Arial"/>
      <family val="2"/>
    </font>
    <font>
      <b/>
      <sz val="11"/>
      <color theme="1"/>
      <name val="Arial"/>
      <family val="2"/>
    </font>
    <font>
      <sz val="11"/>
      <color theme="1"/>
      <name val="Arial"/>
      <family val="2"/>
    </font>
    <font>
      <b/>
      <sz val="10"/>
      <color rgb="FF112277"/>
      <name val="Arial"/>
      <family val="2"/>
    </font>
    <font>
      <sz val="9"/>
      <color theme="1"/>
      <name val="Arial"/>
      <family val="2"/>
    </font>
    <font>
      <b/>
      <sz val="10"/>
      <name val="Arial"/>
      <family val="2"/>
    </font>
    <font>
      <b/>
      <u/>
      <sz val="11"/>
      <color theme="1"/>
      <name val="Aptos Narrow"/>
      <family val="2"/>
      <scheme val="minor"/>
    </font>
    <font>
      <sz val="11"/>
      <color rgb="FFFF0000"/>
      <name val="Aptos Narrow"/>
      <family val="2"/>
      <scheme val="minor"/>
    </font>
    <font>
      <sz val="9"/>
      <name val="Arial"/>
      <family val="2"/>
    </font>
    <font>
      <sz val="11"/>
      <color rgb="FFFF0000"/>
      <name val="Arial"/>
      <family val="2"/>
    </font>
    <font>
      <b/>
      <sz val="11"/>
      <color theme="3"/>
      <name val="Arial"/>
      <family val="2"/>
    </font>
    <font>
      <b/>
      <sz val="10"/>
      <color theme="3"/>
      <name val="Arial"/>
      <family val="2"/>
    </font>
    <font>
      <sz val="9"/>
      <color rgb="FF000000"/>
      <name val="Arial"/>
      <family val="2"/>
    </font>
    <font>
      <sz val="8"/>
      <color theme="1"/>
      <name val="Aptos"/>
      <family val="2"/>
    </font>
    <font>
      <sz val="10"/>
      <color theme="1"/>
      <name val="Aptos"/>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3" fillId="0" borderId="0" xfId="0" applyFont="1" applyAlignment="1">
      <alignment horizontal="center" vertical="center" wrapText="1"/>
    </xf>
    <xf numFmtId="0" fontId="2" fillId="0" borderId="2" xfId="0" applyFont="1" applyBorder="1" applyAlignment="1">
      <alignment horizontal="center"/>
    </xf>
    <xf numFmtId="0" fontId="2" fillId="0" borderId="0" xfId="0" applyFont="1"/>
    <xf numFmtId="0" fontId="5" fillId="0" borderId="2" xfId="0" applyFont="1" applyBorder="1" applyAlignment="1">
      <alignment horizontal="left" vertical="top" wrapText="1"/>
    </xf>
    <xf numFmtId="0" fontId="0" fillId="0" borderId="2" xfId="0" applyBorder="1"/>
    <xf numFmtId="0" fontId="4" fillId="0" borderId="0" xfId="0" applyFont="1" applyAlignment="1">
      <alignment horizontal="left" vertical="top" wrapText="1"/>
    </xf>
    <xf numFmtId="164" fontId="0" fillId="0" borderId="0" xfId="2" applyNumberFormat="1" applyFont="1" applyBorder="1"/>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0" fontId="10" fillId="0" borderId="2" xfId="0" applyFont="1" applyBorder="1" applyAlignment="1">
      <alignment horizontal="left" vertical="top" wrapText="1"/>
    </xf>
    <xf numFmtId="0" fontId="11" fillId="0" borderId="2" xfId="0" applyFont="1" applyBorder="1" applyAlignment="1">
      <alignment horizontal="center"/>
    </xf>
    <xf numFmtId="0" fontId="11" fillId="0" borderId="2" xfId="0" applyFont="1" applyBorder="1"/>
    <xf numFmtId="165" fontId="10" fillId="0" borderId="2" xfId="1" applyNumberFormat="1" applyFont="1" applyBorder="1" applyAlignment="1">
      <alignment horizontal="left" vertical="top" wrapText="1"/>
    </xf>
    <xf numFmtId="165" fontId="12" fillId="0" borderId="2" xfId="0" applyNumberFormat="1" applyFont="1" applyBorder="1"/>
    <xf numFmtId="165" fontId="12" fillId="0" borderId="2" xfId="1" applyNumberFormat="1" applyFont="1" applyBorder="1"/>
    <xf numFmtId="165" fontId="10" fillId="0" borderId="2" xfId="1" applyNumberFormat="1" applyFont="1" applyFill="1" applyBorder="1" applyAlignment="1">
      <alignment horizontal="left" vertical="top" wrapText="1"/>
    </xf>
    <xf numFmtId="0" fontId="8" fillId="0" borderId="2" xfId="0" applyFont="1" applyBorder="1" applyAlignment="1">
      <alignment horizontal="right" vertical="top" wrapText="1"/>
    </xf>
    <xf numFmtId="0" fontId="2" fillId="0" borderId="5" xfId="0" applyFont="1" applyBorder="1" applyAlignment="1">
      <alignment horizontal="center"/>
    </xf>
    <xf numFmtId="165" fontId="0" fillId="0" borderId="2" xfId="1" applyNumberFormat="1" applyFont="1" applyBorder="1"/>
    <xf numFmtId="0" fontId="0" fillId="0" borderId="2" xfId="0" applyBorder="1" applyAlignment="1">
      <alignment horizontal="left"/>
    </xf>
    <xf numFmtId="165" fontId="0" fillId="0" borderId="2" xfId="1" applyNumberFormat="1" applyFont="1" applyFill="1" applyBorder="1"/>
    <xf numFmtId="0" fontId="2" fillId="0" borderId="2" xfId="0" applyFont="1" applyBorder="1" applyAlignment="1">
      <alignment horizontal="right"/>
    </xf>
    <xf numFmtId="166" fontId="0" fillId="0" borderId="2" xfId="1" applyNumberFormat="1" applyFont="1" applyBorder="1"/>
    <xf numFmtId="0" fontId="12" fillId="0" borderId="2" xfId="0" applyFont="1" applyBorder="1"/>
    <xf numFmtId="166" fontId="12" fillId="0" borderId="2" xfId="1" applyNumberFormat="1" applyFont="1" applyBorder="1"/>
    <xf numFmtId="0" fontId="12" fillId="0" borderId="2" xfId="0" applyFont="1" applyBorder="1" applyAlignment="1">
      <alignment horizontal="left"/>
    </xf>
    <xf numFmtId="0" fontId="11" fillId="0" borderId="2" xfId="0" applyFont="1" applyBorder="1" applyAlignment="1">
      <alignment horizontal="right"/>
    </xf>
    <xf numFmtId="0" fontId="11" fillId="0" borderId="5" xfId="0" applyFont="1" applyBorder="1" applyAlignment="1">
      <alignment horizontal="center"/>
    </xf>
    <xf numFmtId="165" fontId="12" fillId="0" borderId="5" xfId="1" applyNumberFormat="1" applyFont="1" applyBorder="1"/>
    <xf numFmtId="165" fontId="12" fillId="0" borderId="2" xfId="1" applyNumberFormat="1" applyFont="1" applyFill="1" applyBorder="1"/>
    <xf numFmtId="164" fontId="12" fillId="0" borderId="2" xfId="2" applyNumberFormat="1" applyFont="1" applyBorder="1"/>
    <xf numFmtId="0" fontId="10" fillId="0" borderId="0" xfId="0" applyFont="1" applyAlignment="1">
      <alignment horizontal="left" vertical="top" wrapText="1"/>
    </xf>
    <xf numFmtId="164" fontId="12" fillId="0" borderId="0" xfId="2" applyNumberFormat="1" applyFont="1" applyBorder="1"/>
    <xf numFmtId="164" fontId="0" fillId="0" borderId="2" xfId="2" applyNumberFormat="1" applyFont="1" applyBorder="1"/>
    <xf numFmtId="0" fontId="5" fillId="0" borderId="0" xfId="0" applyFont="1" applyAlignment="1">
      <alignment horizontal="left" vertical="top" wrapText="1"/>
    </xf>
    <xf numFmtId="0" fontId="8" fillId="0" borderId="2" xfId="1" applyNumberFormat="1" applyFont="1" applyBorder="1" applyAlignment="1">
      <alignment horizontal="center" vertical="top" wrapText="1"/>
    </xf>
    <xf numFmtId="0" fontId="0" fillId="0" borderId="0" xfId="0" applyAlignment="1">
      <alignment vertical="center"/>
    </xf>
    <xf numFmtId="0" fontId="11" fillId="0" borderId="2" xfId="0" applyFont="1" applyBorder="1" applyAlignment="1">
      <alignment horizontal="right" vertical="center" indent="2"/>
    </xf>
    <xf numFmtId="0" fontId="0" fillId="0" borderId="0" xfId="0" applyAlignment="1">
      <alignment wrapText="1"/>
    </xf>
    <xf numFmtId="0" fontId="0" fillId="0" borderId="0" xfId="0" applyAlignment="1">
      <alignment horizontal="center"/>
    </xf>
    <xf numFmtId="165" fontId="10" fillId="0" borderId="2" xfId="1" applyNumberFormat="1" applyFont="1" applyBorder="1" applyAlignment="1">
      <alignment horizontal="right" vertical="top" wrapText="1"/>
    </xf>
    <xf numFmtId="0" fontId="14" fillId="0" borderId="0" xfId="0" applyFont="1"/>
    <xf numFmtId="1" fontId="10" fillId="0" borderId="2" xfId="0" applyNumberFormat="1" applyFont="1" applyBorder="1" applyAlignment="1">
      <alignment horizontal="right" vertical="top" wrapText="1"/>
    </xf>
    <xf numFmtId="1" fontId="10" fillId="0" borderId="2" xfId="1" applyNumberFormat="1" applyFont="1" applyBorder="1" applyAlignment="1">
      <alignment vertical="top" wrapText="1"/>
    </xf>
    <xf numFmtId="1" fontId="10" fillId="0" borderId="2" xfId="1" applyNumberFormat="1" applyFont="1" applyBorder="1" applyAlignment="1">
      <alignment horizontal="right" vertical="top" wrapText="1"/>
    </xf>
    <xf numFmtId="0" fontId="10" fillId="0" borderId="2" xfId="0" applyFont="1" applyBorder="1" applyAlignment="1">
      <alignment horizontal="right" vertical="top" wrapText="1"/>
    </xf>
    <xf numFmtId="0" fontId="12" fillId="0" borderId="0" xfId="0" applyFont="1"/>
    <xf numFmtId="0" fontId="16" fillId="0" borderId="0" xfId="0" applyFont="1"/>
    <xf numFmtId="167" fontId="12" fillId="0" borderId="2" xfId="0" applyNumberFormat="1" applyFont="1" applyBorder="1"/>
    <xf numFmtId="164" fontId="12" fillId="0" borderId="2" xfId="2" applyNumberFormat="1" applyFont="1" applyFill="1" applyBorder="1"/>
    <xf numFmtId="0" fontId="8" fillId="0" borderId="2" xfId="0" applyFont="1" applyBorder="1" applyAlignment="1">
      <alignment vertical="top" wrapText="1"/>
    </xf>
    <xf numFmtId="2" fontId="10" fillId="0" borderId="2" xfId="1" applyNumberFormat="1" applyFont="1" applyBorder="1" applyAlignment="1">
      <alignment horizontal="right" vertical="top" wrapText="1"/>
    </xf>
    <xf numFmtId="0" fontId="11" fillId="0" borderId="2" xfId="0" applyFont="1" applyBorder="1" applyAlignment="1">
      <alignment horizontal="right" vertical="center" indent="1"/>
    </xf>
    <xf numFmtId="165" fontId="12" fillId="0" borderId="2" xfId="1" applyNumberFormat="1" applyFont="1" applyBorder="1" applyAlignment="1">
      <alignment horizontal="right"/>
    </xf>
    <xf numFmtId="1" fontId="12" fillId="0" borderId="2" xfId="1" applyNumberFormat="1" applyFont="1" applyBorder="1" applyAlignment="1">
      <alignment horizontal="right"/>
    </xf>
    <xf numFmtId="0" fontId="9" fillId="0" borderId="0" xfId="0" applyFont="1"/>
    <xf numFmtId="165" fontId="14" fillId="0" borderId="0" xfId="1" applyNumberFormat="1" applyFont="1" applyBorder="1"/>
    <xf numFmtId="165" fontId="14" fillId="0" borderId="0" xfId="1" applyNumberFormat="1" applyFont="1" applyFill="1" applyBorder="1"/>
    <xf numFmtId="0" fontId="13" fillId="0" borderId="0" xfId="0" applyFont="1" applyAlignment="1">
      <alignment horizontal="right"/>
    </xf>
    <xf numFmtId="0" fontId="9" fillId="0" borderId="0" xfId="0" applyFont="1" applyAlignment="1">
      <alignment vertical="center"/>
    </xf>
    <xf numFmtId="0" fontId="8" fillId="0" borderId="2" xfId="0" applyFont="1" applyBorder="1" applyAlignment="1">
      <alignment horizontal="right" wrapText="1"/>
    </xf>
    <xf numFmtId="165" fontId="12" fillId="0" borderId="2" xfId="0" applyNumberFormat="1" applyFont="1" applyBorder="1" applyAlignment="1">
      <alignment horizontal="right"/>
    </xf>
    <xf numFmtId="0" fontId="8" fillId="0" borderId="5" xfId="0" applyFont="1" applyBorder="1" applyAlignment="1">
      <alignment wrapText="1"/>
    </xf>
    <xf numFmtId="0" fontId="8" fillId="0" borderId="5" xfId="0" applyFont="1" applyBorder="1" applyAlignment="1">
      <alignment vertical="top" wrapText="1"/>
    </xf>
    <xf numFmtId="0" fontId="12" fillId="0" borderId="2" xfId="0" applyFont="1" applyBorder="1" applyAlignment="1">
      <alignment horizontal="right"/>
    </xf>
    <xf numFmtId="1" fontId="12" fillId="0" borderId="2" xfId="0" applyNumberFormat="1" applyFont="1" applyBorder="1" applyAlignment="1">
      <alignment horizontal="right"/>
    </xf>
    <xf numFmtId="1" fontId="12" fillId="0" borderId="5" xfId="0" applyNumberFormat="1" applyFont="1" applyBorder="1" applyAlignment="1">
      <alignment horizontal="right"/>
    </xf>
    <xf numFmtId="0" fontId="16" fillId="0" borderId="0" xfId="0" applyFont="1" applyAlignment="1">
      <alignment wrapText="1"/>
    </xf>
    <xf numFmtId="0" fontId="11" fillId="0" borderId="0" xfId="0" applyFont="1" applyAlignment="1">
      <alignment horizontal="right"/>
    </xf>
    <xf numFmtId="0" fontId="17" fillId="0" borderId="2" xfId="0" applyFont="1" applyBorder="1" applyAlignment="1">
      <alignment horizontal="right"/>
    </xf>
    <xf numFmtId="0" fontId="18" fillId="0" borderId="0" xfId="0" applyFont="1"/>
    <xf numFmtId="0" fontId="19" fillId="0" borderId="0" xfId="0" applyFont="1"/>
    <xf numFmtId="165" fontId="0" fillId="0" borderId="2" xfId="1" applyNumberFormat="1" applyFont="1" applyBorder="1" applyAlignment="1">
      <alignment horizontal="right"/>
    </xf>
    <xf numFmtId="0" fontId="0" fillId="0" borderId="2" xfId="0" applyBorder="1" applyAlignment="1">
      <alignment horizontal="right"/>
    </xf>
    <xf numFmtId="0" fontId="21" fillId="0" borderId="0" xfId="0" applyFont="1"/>
    <xf numFmtId="165" fontId="21" fillId="0" borderId="0" xfId="1" applyNumberFormat="1" applyFont="1" applyBorder="1"/>
    <xf numFmtId="0" fontId="20" fillId="0" borderId="0" xfId="0" applyFont="1"/>
    <xf numFmtId="0" fontId="17" fillId="0" borderId="2" xfId="0" applyFont="1" applyBorder="1" applyAlignment="1">
      <alignment horizontal="left" vertical="top" wrapText="1"/>
    </xf>
    <xf numFmtId="165" fontId="5" fillId="0" borderId="2" xfId="1" applyNumberFormat="1" applyFont="1" applyBorder="1" applyAlignment="1">
      <alignment horizontal="left" vertical="top" wrapText="1"/>
    </xf>
    <xf numFmtId="1" fontId="5" fillId="0" borderId="2" xfId="1" applyNumberFormat="1" applyFont="1" applyBorder="1" applyAlignment="1">
      <alignment horizontal="right" vertical="top" wrapText="1" indent="1"/>
    </xf>
    <xf numFmtId="1" fontId="5" fillId="0" borderId="2" xfId="1" applyNumberFormat="1" applyFont="1" applyBorder="1" applyAlignment="1">
      <alignment horizontal="right" vertical="top" wrapText="1"/>
    </xf>
    <xf numFmtId="1" fontId="5" fillId="0" borderId="2" xfId="1" applyNumberFormat="1" applyFont="1" applyBorder="1" applyAlignment="1">
      <alignment vertical="top" wrapText="1"/>
    </xf>
    <xf numFmtId="1" fontId="12" fillId="0" borderId="2" xfId="1" applyNumberFormat="1" applyFont="1" applyBorder="1" applyAlignment="1"/>
    <xf numFmtId="166" fontId="0" fillId="0" borderId="0" xfId="0" applyNumberFormat="1"/>
    <xf numFmtId="0" fontId="8" fillId="0" borderId="12" xfId="0" applyFont="1" applyBorder="1" applyAlignment="1">
      <alignment horizontal="center" vertical="center" wrapText="1"/>
    </xf>
    <xf numFmtId="0" fontId="0" fillId="0" borderId="12" xfId="0" applyBorder="1" applyAlignment="1">
      <alignment wrapText="1"/>
    </xf>
    <xf numFmtId="0" fontId="0" fillId="0" borderId="11" xfId="0" applyBorder="1" applyAlignment="1">
      <alignment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vertical="center" wrapText="1"/>
    </xf>
    <xf numFmtId="0" fontId="0" fillId="0" borderId="13" xfId="0" applyBorder="1" applyAlignment="1">
      <alignment wrapText="1"/>
    </xf>
    <xf numFmtId="0" fontId="8" fillId="0" borderId="10" xfId="0" applyFont="1" applyBorder="1" applyAlignment="1">
      <alignment vertical="center" wrapText="1"/>
    </xf>
    <xf numFmtId="0" fontId="8" fillId="0" borderId="13" xfId="0" applyFont="1" applyBorder="1" applyAlignment="1">
      <alignment vertical="center" wrapText="1"/>
    </xf>
    <xf numFmtId="0" fontId="8" fillId="0" borderId="11" xfId="0" applyFont="1" applyBorder="1" applyAlignment="1">
      <alignment vertical="center" wrapText="1"/>
    </xf>
    <xf numFmtId="0" fontId="10" fillId="0" borderId="10" xfId="0" applyFont="1" applyBorder="1" applyAlignment="1">
      <alignment horizontal="right" vertical="center" wrapText="1"/>
    </xf>
    <xf numFmtId="0" fontId="10" fillId="0" borderId="13" xfId="0" applyFont="1" applyBorder="1" applyAlignment="1">
      <alignment horizontal="right" vertical="center" wrapText="1"/>
    </xf>
    <xf numFmtId="3" fontId="10" fillId="0" borderId="13" xfId="0" applyNumberFormat="1" applyFont="1" applyBorder="1" applyAlignment="1">
      <alignment horizontal="right" vertical="center" wrapText="1"/>
    </xf>
    <xf numFmtId="0" fontId="10" fillId="0" borderId="13" xfId="0" applyFont="1" applyBorder="1" applyAlignment="1">
      <alignment horizontal="right" vertical="center"/>
    </xf>
    <xf numFmtId="0" fontId="25" fillId="0" borderId="0" xfId="0" applyFont="1" applyAlignment="1">
      <alignment vertical="center"/>
    </xf>
    <xf numFmtId="167" fontId="10" fillId="0" borderId="13" xfId="0" applyNumberFormat="1" applyFont="1" applyBorder="1" applyAlignment="1">
      <alignment horizontal="right" vertical="center" wrapText="1"/>
    </xf>
    <xf numFmtId="167" fontId="0" fillId="0" borderId="0" xfId="0" applyNumberFormat="1"/>
    <xf numFmtId="165" fontId="0" fillId="0" borderId="0" xfId="0" applyNumberFormat="1"/>
    <xf numFmtId="165" fontId="5" fillId="0" borderId="2" xfId="1" applyNumberFormat="1" applyFont="1" applyFill="1" applyBorder="1" applyAlignment="1">
      <alignment horizontal="left" vertical="top" wrapText="1"/>
    </xf>
    <xf numFmtId="165" fontId="11" fillId="0" borderId="2" xfId="1" applyNumberFormat="1" applyFont="1" applyBorder="1"/>
    <xf numFmtId="0" fontId="8" fillId="0" borderId="2" xfId="1" applyNumberFormat="1" applyFont="1" applyFill="1" applyBorder="1" applyAlignment="1">
      <alignment horizontal="center" vertical="top" wrapText="1"/>
    </xf>
    <xf numFmtId="1" fontId="5" fillId="0" borderId="2" xfId="1" applyNumberFormat="1" applyFont="1" applyFill="1" applyBorder="1" applyAlignment="1">
      <alignment vertical="top" wrapText="1"/>
    </xf>
    <xf numFmtId="1" fontId="12" fillId="0" borderId="2" xfId="1" applyNumberFormat="1" applyFont="1" applyFill="1" applyBorder="1" applyAlignment="1"/>
    <xf numFmtId="1" fontId="5" fillId="0" borderId="2" xfId="1" applyNumberFormat="1" applyFont="1" applyFill="1" applyBorder="1" applyAlignment="1">
      <alignment horizontal="right" vertical="top" wrapText="1" indent="1"/>
    </xf>
    <xf numFmtId="1" fontId="12" fillId="0" borderId="2" xfId="1" applyNumberFormat="1" applyFont="1" applyFill="1" applyBorder="1" applyAlignment="1">
      <alignment horizontal="right"/>
    </xf>
    <xf numFmtId="1" fontId="5" fillId="0" borderId="2" xfId="1" applyNumberFormat="1" applyFont="1" applyFill="1" applyBorder="1" applyAlignment="1">
      <alignment horizontal="right" vertical="top" wrapText="1"/>
    </xf>
    <xf numFmtId="167" fontId="14" fillId="0" borderId="0" xfId="0" applyNumberFormat="1" applyFont="1"/>
    <xf numFmtId="165" fontId="10" fillId="0" borderId="2" xfId="1" applyNumberFormat="1" applyFont="1" applyFill="1" applyBorder="1" applyAlignment="1">
      <alignment horizontal="right" vertical="top" wrapText="1"/>
    </xf>
    <xf numFmtId="165" fontId="12" fillId="2" borderId="2" xfId="1" applyNumberFormat="1" applyFont="1" applyFill="1" applyBorder="1"/>
    <xf numFmtId="165" fontId="12" fillId="3" borderId="5" xfId="1" applyNumberFormat="1" applyFont="1" applyFill="1" applyBorder="1"/>
    <xf numFmtId="165" fontId="12" fillId="3" borderId="2" xfId="1" applyNumberFormat="1" applyFont="1" applyFill="1" applyBorder="1"/>
    <xf numFmtId="165" fontId="12" fillId="3" borderId="2" xfId="1" applyNumberFormat="1" applyFont="1" applyFill="1" applyBorder="1" applyAlignment="1">
      <alignment horizontal="right"/>
    </xf>
    <xf numFmtId="0" fontId="2" fillId="0" borderId="0" xfId="0" applyFont="1" applyAlignment="1">
      <alignment horizontal="center" wrapText="1"/>
    </xf>
    <xf numFmtId="0" fontId="7" fillId="0" borderId="1" xfId="0" applyFont="1" applyBorder="1" applyAlignment="1">
      <alignment horizontal="center" vertical="center" wrapText="1"/>
    </xf>
    <xf numFmtId="0" fontId="8" fillId="0" borderId="2" xfId="0" applyFont="1" applyBorder="1" applyAlignment="1">
      <alignment horizontal="left"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11" fillId="0" borderId="2" xfId="0" applyFont="1" applyBorder="1" applyAlignment="1">
      <alignment horizontal="right"/>
    </xf>
    <xf numFmtId="0" fontId="20" fillId="0" borderId="0" xfId="0" applyFont="1" applyAlignment="1">
      <alignment wrapText="1"/>
    </xf>
    <xf numFmtId="0" fontId="8" fillId="0" borderId="2"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2" xfId="0" applyFont="1" applyBorder="1"/>
    <xf numFmtId="0" fontId="7" fillId="0" borderId="1" xfId="0" applyFont="1" applyBorder="1" applyAlignment="1">
      <alignment horizontal="center" vertical="center"/>
    </xf>
    <xf numFmtId="0" fontId="8" fillId="0" borderId="7" xfId="0" applyFont="1" applyBorder="1" applyAlignment="1">
      <alignment horizontal="left" wrapText="1"/>
    </xf>
    <xf numFmtId="0" fontId="8" fillId="0" borderId="6" xfId="0" applyFont="1" applyBorder="1" applyAlignment="1">
      <alignment horizontal="left" wrapText="1"/>
    </xf>
    <xf numFmtId="0" fontId="11" fillId="0" borderId="7" xfId="0" applyFont="1" applyBorder="1" applyAlignment="1">
      <alignment horizontal="right"/>
    </xf>
    <xf numFmtId="0" fontId="11" fillId="0" borderId="6" xfId="0" applyFont="1" applyBorder="1" applyAlignment="1">
      <alignment horizontal="right"/>
    </xf>
    <xf numFmtId="0" fontId="17" fillId="0" borderId="2" xfId="0" applyFont="1" applyBorder="1" applyAlignment="1">
      <alignment horizontal="center" wrapText="1"/>
    </xf>
    <xf numFmtId="165" fontId="8" fillId="0" borderId="2" xfId="1" applyNumberFormat="1" applyFont="1" applyBorder="1" applyAlignment="1">
      <alignment horizontal="center" vertical="top" wrapText="1"/>
    </xf>
    <xf numFmtId="0" fontId="13" fillId="0" borderId="0" xfId="0" applyFont="1" applyAlignment="1">
      <alignment horizontal="center" wrapText="1"/>
    </xf>
    <xf numFmtId="0" fontId="13" fillId="0" borderId="0" xfId="0" applyFont="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11" fillId="0" borderId="2" xfId="0" applyFont="1" applyBorder="1" applyAlignment="1">
      <alignment horizontal="center"/>
    </xf>
    <xf numFmtId="0" fontId="11" fillId="0" borderId="5" xfId="0" applyFont="1" applyBorder="1" applyAlignment="1">
      <alignment horizontal="center"/>
    </xf>
    <xf numFmtId="0" fontId="8" fillId="0" borderId="2" xfId="0" applyFont="1" applyBorder="1" applyAlignment="1">
      <alignment horizontal="center" wrapText="1"/>
    </xf>
    <xf numFmtId="0" fontId="8" fillId="0" borderId="7" xfId="0" applyFont="1" applyBorder="1" applyAlignment="1">
      <alignment horizontal="center" wrapText="1"/>
    </xf>
    <xf numFmtId="0" fontId="8" fillId="0" borderId="9" xfId="0" applyFont="1" applyBorder="1" applyAlignment="1">
      <alignment horizontal="center" wrapText="1"/>
    </xf>
    <xf numFmtId="0" fontId="8" fillId="0" borderId="6" xfId="0" applyFont="1" applyBorder="1" applyAlignment="1">
      <alignment horizontal="center" wrapText="1"/>
    </xf>
    <xf numFmtId="0" fontId="11"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7" fillId="0" borderId="2" xfId="0" applyFont="1" applyBorder="1" applyAlignment="1">
      <alignment horizontal="center"/>
    </xf>
    <xf numFmtId="0" fontId="17" fillId="0" borderId="8" xfId="0" applyFont="1" applyBorder="1" applyAlignment="1">
      <alignment horizontal="center" wrapText="1"/>
    </xf>
    <xf numFmtId="0" fontId="17" fillId="0" borderId="0" xfId="0" applyFont="1" applyAlignment="1">
      <alignment horizontal="center" wrapText="1"/>
    </xf>
    <xf numFmtId="0" fontId="17" fillId="0" borderId="1" xfId="0" applyFont="1" applyBorder="1" applyAlignment="1">
      <alignment horizontal="center" wrapText="1"/>
    </xf>
    <xf numFmtId="0" fontId="12" fillId="0" borderId="2" xfId="0" applyFont="1" applyBorder="1" applyAlignment="1">
      <alignment horizontal="center"/>
    </xf>
    <xf numFmtId="0" fontId="23" fillId="0" borderId="3" xfId="0" applyFont="1" applyBorder="1" applyAlignment="1">
      <alignment horizontal="center"/>
    </xf>
    <xf numFmtId="0" fontId="23" fillId="0" borderId="4" xfId="0" applyFont="1" applyBorder="1" applyAlignment="1">
      <alignment horizontal="center"/>
    </xf>
    <xf numFmtId="0" fontId="23" fillId="0" borderId="5" xfId="0" applyFont="1" applyBorder="1" applyAlignment="1">
      <alignment horizontal="center"/>
    </xf>
    <xf numFmtId="0" fontId="23" fillId="0" borderId="2" xfId="0" applyFont="1" applyBorder="1" applyAlignment="1">
      <alignment horizontal="center"/>
    </xf>
    <xf numFmtId="0" fontId="8" fillId="0" borderId="8" xfId="0" applyFont="1" applyBorder="1" applyAlignment="1">
      <alignment horizontal="center" wrapText="1"/>
    </xf>
    <xf numFmtId="0" fontId="8" fillId="0" borderId="1" xfId="0" applyFont="1" applyBorder="1" applyAlignment="1">
      <alignment horizontal="center" wrapText="1"/>
    </xf>
    <xf numFmtId="165" fontId="8" fillId="0" borderId="2" xfId="1" applyNumberFormat="1" applyFont="1" applyFill="1" applyBorder="1" applyAlignment="1">
      <alignment horizontal="center" vertical="top"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0" xfId="0" applyFont="1" applyAlignment="1">
      <alignment vertical="center" wrapText="1"/>
    </xf>
    <xf numFmtId="0" fontId="8" fillId="0" borderId="14" xfId="0" applyFont="1" applyBorder="1" applyAlignment="1">
      <alignment vertical="center" wrapText="1"/>
    </xf>
    <xf numFmtId="0" fontId="8" fillId="0" borderId="10" xfId="0" applyFont="1" applyBorder="1" applyAlignment="1">
      <alignment vertical="center" wrapText="1"/>
    </xf>
    <xf numFmtId="0" fontId="8" fillId="0" borderId="13" xfId="0" applyFont="1" applyBorder="1" applyAlignment="1">
      <alignment vertical="center" wrapTex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0" fillId="0" borderId="17" xfId="0" applyBorder="1" applyAlignment="1">
      <alignment wrapText="1"/>
    </xf>
    <xf numFmtId="0" fontId="0" fillId="0" borderId="13" xfId="0" applyBorder="1" applyAlignment="1">
      <alignment wrapText="1"/>
    </xf>
    <xf numFmtId="0" fontId="24" fillId="0" borderId="0" xfId="0" applyFont="1" applyAlignment="1">
      <alignment vertical="center" wrapText="1"/>
    </xf>
    <xf numFmtId="0" fontId="24" fillId="0" borderId="18" xfId="0" applyFont="1" applyBorder="1" applyAlignment="1">
      <alignment vertical="center" wrapText="1"/>
    </xf>
    <xf numFmtId="0" fontId="0" fillId="0" borderId="0" xfId="0" applyAlignment="1">
      <alignmen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ennay Ghowrwal" id="{FAF7DB79-0F45-45B4-A950-D8B83D405F09}" userId="S::jennay.ghowrwal@mdhcc.onmicrosoft.com::409c1d6c-a655-44bd-b1e0-9829913d143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63" dT="2025-06-09T14:16:37.74" personId="{FAF7DB79-0F45-45B4-A950-D8B83D405F09}" id="{8F77825F-951C-4ED9-9F21-38F10629BADE}">
    <text>The original formula here is =SUM(B58:B62). I am updating the range to begin with B57. I am doing this for the whole row.</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A9138-0B39-4BB2-8716-C6F3655B6E84}">
  <sheetPr>
    <pageSetUpPr fitToPage="1"/>
  </sheetPr>
  <dimension ref="A1:AA34"/>
  <sheetViews>
    <sheetView tabSelected="1" workbookViewId="0">
      <selection activeCell="A34" sqref="A34:Y34"/>
    </sheetView>
  </sheetViews>
  <sheetFormatPr defaultRowHeight="14.4" x14ac:dyDescent="0.3"/>
  <cols>
    <col min="2" max="3" width="7.109375" bestFit="1" customWidth="1"/>
    <col min="4" max="5" width="4.33203125" bestFit="1" customWidth="1"/>
    <col min="6" max="23" width="3.33203125" bestFit="1" customWidth="1"/>
  </cols>
  <sheetData>
    <row r="1" spans="1:27" ht="37.200000000000003" customHeight="1" x14ac:dyDescent="0.3">
      <c r="A1" s="118" t="s">
        <v>40</v>
      </c>
      <c r="B1" s="118"/>
      <c r="C1" s="118"/>
      <c r="D1" s="118"/>
      <c r="E1" s="118"/>
      <c r="F1" s="118"/>
      <c r="G1" s="118"/>
      <c r="H1" s="118"/>
      <c r="I1" s="118"/>
      <c r="J1" s="118"/>
      <c r="K1" s="118"/>
      <c r="L1" s="118"/>
      <c r="M1" s="118"/>
      <c r="N1" s="118"/>
      <c r="O1" s="118"/>
      <c r="P1" s="118"/>
      <c r="Q1" s="118"/>
      <c r="R1" s="118"/>
      <c r="S1" s="118"/>
      <c r="T1" s="118"/>
      <c r="U1" s="118"/>
      <c r="V1" s="118"/>
      <c r="W1" s="118"/>
      <c r="X1" s="118"/>
      <c r="Y1" s="118"/>
      <c r="Z1" s="1"/>
      <c r="AA1" s="1"/>
    </row>
    <row r="2" spans="1:27" x14ac:dyDescent="0.3">
      <c r="A2" s="119" t="s">
        <v>0</v>
      </c>
      <c r="B2" s="120" t="s">
        <v>1</v>
      </c>
      <c r="C2" s="121"/>
      <c r="D2" s="121"/>
      <c r="E2" s="121"/>
      <c r="F2" s="121"/>
      <c r="G2" s="121"/>
      <c r="H2" s="121"/>
      <c r="I2" s="121"/>
      <c r="J2" s="121"/>
      <c r="K2" s="121"/>
      <c r="L2" s="121"/>
      <c r="M2" s="121"/>
      <c r="N2" s="121"/>
      <c r="O2" s="121"/>
      <c r="P2" s="121"/>
      <c r="Q2" s="121"/>
      <c r="R2" s="121"/>
      <c r="S2" s="121"/>
      <c r="T2" s="121"/>
      <c r="U2" s="121"/>
      <c r="V2" s="121"/>
      <c r="W2" s="121"/>
      <c r="X2" s="122"/>
      <c r="Y2" s="123" t="s">
        <v>2</v>
      </c>
      <c r="Z2" s="117"/>
    </row>
    <row r="3" spans="1:27" x14ac:dyDescent="0.3">
      <c r="A3" s="119"/>
      <c r="B3" s="61">
        <v>0</v>
      </c>
      <c r="C3" s="61">
        <v>1</v>
      </c>
      <c r="D3" s="61">
        <v>2</v>
      </c>
      <c r="E3" s="61">
        <v>3</v>
      </c>
      <c r="F3" s="61">
        <v>4</v>
      </c>
      <c r="G3" s="61">
        <v>5</v>
      </c>
      <c r="H3" s="61">
        <v>6</v>
      </c>
      <c r="I3" s="61">
        <v>7</v>
      </c>
      <c r="J3" s="61">
        <v>8</v>
      </c>
      <c r="K3" s="61">
        <v>9</v>
      </c>
      <c r="L3" s="61">
        <v>10</v>
      </c>
      <c r="M3" s="61">
        <v>11</v>
      </c>
      <c r="N3" s="61">
        <v>12</v>
      </c>
      <c r="O3" s="61">
        <v>13</v>
      </c>
      <c r="P3" s="61">
        <v>14</v>
      </c>
      <c r="Q3" s="61">
        <v>15</v>
      </c>
      <c r="R3" s="61">
        <v>16</v>
      </c>
      <c r="S3" s="61">
        <v>17</v>
      </c>
      <c r="T3" s="61">
        <v>18</v>
      </c>
      <c r="U3" s="61">
        <v>19</v>
      </c>
      <c r="V3" s="61">
        <v>20</v>
      </c>
      <c r="W3" s="61">
        <v>21</v>
      </c>
      <c r="X3" s="69" t="s">
        <v>3</v>
      </c>
      <c r="Y3" s="123"/>
      <c r="Z3" s="117"/>
    </row>
    <row r="4" spans="1:27" x14ac:dyDescent="0.3">
      <c r="A4" s="9">
        <v>2018</v>
      </c>
      <c r="B4" s="46">
        <v>163</v>
      </c>
      <c r="C4" s="46">
        <v>346</v>
      </c>
      <c r="D4" s="46">
        <v>110</v>
      </c>
      <c r="E4" s="46">
        <v>39</v>
      </c>
      <c r="F4" s="46">
        <v>16</v>
      </c>
      <c r="G4" s="46">
        <v>8</v>
      </c>
      <c r="H4" s="46">
        <v>8</v>
      </c>
      <c r="I4" s="46">
        <v>4</v>
      </c>
      <c r="J4" s="46">
        <v>2</v>
      </c>
      <c r="K4" s="46">
        <v>2</v>
      </c>
      <c r="L4" s="46">
        <v>4</v>
      </c>
      <c r="M4" s="46">
        <v>2</v>
      </c>
      <c r="N4" s="46">
        <v>1</v>
      </c>
      <c r="O4" s="46" t="s">
        <v>4</v>
      </c>
      <c r="P4" s="46">
        <v>1</v>
      </c>
      <c r="Q4" s="46" t="s">
        <v>4</v>
      </c>
      <c r="R4" s="46" t="s">
        <v>4</v>
      </c>
      <c r="S4" s="46">
        <v>1</v>
      </c>
      <c r="T4" s="46" t="s">
        <v>4</v>
      </c>
      <c r="U4" s="46" t="s">
        <v>4</v>
      </c>
      <c r="V4" s="46" t="s">
        <v>4</v>
      </c>
      <c r="W4" s="46" t="s">
        <v>4</v>
      </c>
      <c r="X4" s="65">
        <v>2</v>
      </c>
      <c r="Y4" s="65">
        <v>709</v>
      </c>
      <c r="Z4" s="7"/>
    </row>
    <row r="5" spans="1:27" x14ac:dyDescent="0.3">
      <c r="A5" s="9">
        <v>2019</v>
      </c>
      <c r="B5" s="46">
        <v>321</v>
      </c>
      <c r="C5" s="46">
        <v>674</v>
      </c>
      <c r="D5" s="46">
        <v>206</v>
      </c>
      <c r="E5" s="46">
        <v>107</v>
      </c>
      <c r="F5" s="46">
        <v>60</v>
      </c>
      <c r="G5" s="46">
        <v>32</v>
      </c>
      <c r="H5" s="46">
        <v>23</v>
      </c>
      <c r="I5" s="46">
        <v>8</v>
      </c>
      <c r="J5" s="46">
        <v>7</v>
      </c>
      <c r="K5" s="46">
        <v>1</v>
      </c>
      <c r="L5" s="46" t="s">
        <v>4</v>
      </c>
      <c r="M5" s="46">
        <v>5</v>
      </c>
      <c r="N5" s="46">
        <v>2</v>
      </c>
      <c r="O5" s="46">
        <v>4</v>
      </c>
      <c r="P5" s="46">
        <v>2</v>
      </c>
      <c r="Q5" s="46">
        <v>1</v>
      </c>
      <c r="R5" s="46">
        <v>1</v>
      </c>
      <c r="S5" s="46">
        <v>1</v>
      </c>
      <c r="T5" s="46">
        <v>1</v>
      </c>
      <c r="U5" s="46">
        <v>3</v>
      </c>
      <c r="V5" s="46">
        <v>1</v>
      </c>
      <c r="W5" s="46" t="s">
        <v>4</v>
      </c>
      <c r="X5" s="65">
        <v>12</v>
      </c>
      <c r="Y5" s="65">
        <v>1472</v>
      </c>
      <c r="Z5" s="7"/>
    </row>
    <row r="6" spans="1:27" x14ac:dyDescent="0.3">
      <c r="A6" s="9">
        <v>2020</v>
      </c>
      <c r="B6" s="46">
        <v>238</v>
      </c>
      <c r="C6" s="46">
        <v>571</v>
      </c>
      <c r="D6" s="46">
        <v>215</v>
      </c>
      <c r="E6" s="46">
        <v>92</v>
      </c>
      <c r="F6" s="46">
        <v>36</v>
      </c>
      <c r="G6" s="46">
        <v>39</v>
      </c>
      <c r="H6" s="46">
        <v>21</v>
      </c>
      <c r="I6" s="46">
        <v>15</v>
      </c>
      <c r="J6" s="46">
        <v>4</v>
      </c>
      <c r="K6" s="46">
        <v>6</v>
      </c>
      <c r="L6" s="46">
        <v>10</v>
      </c>
      <c r="M6" s="46">
        <v>2</v>
      </c>
      <c r="N6" s="46">
        <v>4</v>
      </c>
      <c r="O6" s="46">
        <v>2</v>
      </c>
      <c r="P6" s="46" t="s">
        <v>4</v>
      </c>
      <c r="Q6" s="46" t="s">
        <v>4</v>
      </c>
      <c r="R6" s="46">
        <v>3</v>
      </c>
      <c r="S6" s="46" t="s">
        <v>4</v>
      </c>
      <c r="T6" s="46">
        <v>1</v>
      </c>
      <c r="U6" s="46" t="s">
        <v>4</v>
      </c>
      <c r="V6" s="46">
        <v>1</v>
      </c>
      <c r="W6" s="46" t="s">
        <v>4</v>
      </c>
      <c r="X6" s="65">
        <v>1</v>
      </c>
      <c r="Y6" s="65">
        <v>1261</v>
      </c>
      <c r="Z6" s="7"/>
    </row>
    <row r="7" spans="1:27" x14ac:dyDescent="0.3">
      <c r="A7" s="9">
        <v>2021</v>
      </c>
      <c r="B7" s="46">
        <v>118</v>
      </c>
      <c r="C7" s="46">
        <v>507</v>
      </c>
      <c r="D7" s="46">
        <v>286</v>
      </c>
      <c r="E7" s="46">
        <v>145</v>
      </c>
      <c r="F7" s="46">
        <v>67</v>
      </c>
      <c r="G7" s="46">
        <v>41</v>
      </c>
      <c r="H7" s="46">
        <v>26</v>
      </c>
      <c r="I7" s="46">
        <v>26</v>
      </c>
      <c r="J7" s="46">
        <v>16</v>
      </c>
      <c r="K7" s="46">
        <v>7</v>
      </c>
      <c r="L7" s="46">
        <v>8</v>
      </c>
      <c r="M7" s="46" t="s">
        <v>4</v>
      </c>
      <c r="N7" s="46">
        <v>1</v>
      </c>
      <c r="O7" s="46">
        <v>2</v>
      </c>
      <c r="P7" s="46">
        <v>1</v>
      </c>
      <c r="Q7" s="46" t="s">
        <v>4</v>
      </c>
      <c r="R7" s="46">
        <v>2</v>
      </c>
      <c r="S7" s="46" t="s">
        <v>4</v>
      </c>
      <c r="T7" s="46" t="s">
        <v>4</v>
      </c>
      <c r="U7" s="46">
        <v>1</v>
      </c>
      <c r="V7" s="46" t="s">
        <v>4</v>
      </c>
      <c r="W7" s="46">
        <v>1</v>
      </c>
      <c r="X7" s="65">
        <v>3</v>
      </c>
      <c r="Y7" s="65">
        <v>1258</v>
      </c>
      <c r="Z7" s="7"/>
    </row>
    <row r="8" spans="1:27" x14ac:dyDescent="0.3">
      <c r="A8" s="9">
        <v>2022</v>
      </c>
      <c r="B8" s="46">
        <v>36</v>
      </c>
      <c r="C8" s="46">
        <v>250</v>
      </c>
      <c r="D8" s="46">
        <v>191</v>
      </c>
      <c r="E8" s="46">
        <v>104</v>
      </c>
      <c r="F8" s="46">
        <v>63</v>
      </c>
      <c r="G8" s="46">
        <v>29</v>
      </c>
      <c r="H8" s="46">
        <v>40</v>
      </c>
      <c r="I8" s="46">
        <v>24</v>
      </c>
      <c r="J8" s="46">
        <v>16</v>
      </c>
      <c r="K8" s="46">
        <v>11</v>
      </c>
      <c r="L8" s="46">
        <v>6</v>
      </c>
      <c r="M8" s="46">
        <v>4</v>
      </c>
      <c r="N8" s="46">
        <v>8</v>
      </c>
      <c r="O8" s="46">
        <v>1</v>
      </c>
      <c r="P8" s="46">
        <v>2</v>
      </c>
      <c r="Q8" s="46" t="s">
        <v>4</v>
      </c>
      <c r="R8" s="46" t="s">
        <v>4</v>
      </c>
      <c r="S8" s="46">
        <v>1</v>
      </c>
      <c r="T8" s="46" t="s">
        <v>4</v>
      </c>
      <c r="U8" s="46" t="s">
        <v>4</v>
      </c>
      <c r="V8" s="46">
        <v>1</v>
      </c>
      <c r="W8" s="46">
        <v>1</v>
      </c>
      <c r="X8" s="65">
        <v>1</v>
      </c>
      <c r="Y8" s="65">
        <v>789</v>
      </c>
      <c r="Z8" s="7"/>
    </row>
    <row r="9" spans="1:27" x14ac:dyDescent="0.3">
      <c r="A9" s="9">
        <v>2023</v>
      </c>
      <c r="B9" s="46">
        <v>52</v>
      </c>
      <c r="C9" s="46">
        <v>302</v>
      </c>
      <c r="D9" s="46">
        <v>167</v>
      </c>
      <c r="E9" s="46">
        <v>92</v>
      </c>
      <c r="F9" s="46">
        <v>69</v>
      </c>
      <c r="G9" s="46">
        <v>45</v>
      </c>
      <c r="H9" s="46">
        <v>43</v>
      </c>
      <c r="I9" s="46">
        <v>18</v>
      </c>
      <c r="J9" s="46">
        <v>18</v>
      </c>
      <c r="K9" s="46">
        <v>10</v>
      </c>
      <c r="L9" s="46">
        <v>13</v>
      </c>
      <c r="M9" s="46">
        <v>3</v>
      </c>
      <c r="N9" s="46">
        <v>3</v>
      </c>
      <c r="O9" s="46">
        <v>3</v>
      </c>
      <c r="P9" s="46">
        <v>1</v>
      </c>
      <c r="Q9" s="46">
        <v>4</v>
      </c>
      <c r="R9" s="46">
        <v>1</v>
      </c>
      <c r="S9" s="46" t="s">
        <v>4</v>
      </c>
      <c r="T9" s="46" t="s">
        <v>4</v>
      </c>
      <c r="U9" s="46">
        <v>1</v>
      </c>
      <c r="V9" s="46">
        <v>1</v>
      </c>
      <c r="W9" s="46" t="s">
        <v>4</v>
      </c>
      <c r="X9" s="65">
        <v>5</v>
      </c>
      <c r="Y9" s="65">
        <v>851</v>
      </c>
      <c r="Z9" s="7"/>
    </row>
    <row r="10" spans="1:27" x14ac:dyDescent="0.3">
      <c r="A10" s="48" t="s">
        <v>42</v>
      </c>
      <c r="B10" s="48"/>
      <c r="C10" s="48"/>
      <c r="D10" s="48"/>
      <c r="E10" s="48"/>
      <c r="F10" s="48"/>
      <c r="G10" s="48"/>
      <c r="H10" s="48"/>
      <c r="I10" s="48"/>
      <c r="J10" s="48"/>
      <c r="K10" s="48"/>
      <c r="L10" s="48"/>
      <c r="M10" s="48"/>
      <c r="N10" s="48"/>
      <c r="O10" s="48"/>
      <c r="P10" s="48"/>
      <c r="Q10" s="48"/>
      <c r="R10" s="48"/>
      <c r="S10" s="48"/>
      <c r="T10" s="48"/>
      <c r="U10" s="48"/>
      <c r="V10" s="48"/>
      <c r="W10" s="48"/>
      <c r="X10" s="48"/>
      <c r="Y10" s="48"/>
    </row>
    <row r="12" spans="1:27" ht="33" customHeight="1" x14ac:dyDescent="0.3">
      <c r="A12" s="118" t="s">
        <v>115</v>
      </c>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row>
    <row r="13" spans="1:27" ht="15" customHeight="1" x14ac:dyDescent="0.3">
      <c r="B13" s="120" t="s">
        <v>1</v>
      </c>
      <c r="C13" s="121"/>
      <c r="D13" s="121"/>
      <c r="E13" s="121"/>
      <c r="F13" s="121"/>
      <c r="G13" s="121"/>
      <c r="H13" s="121"/>
      <c r="I13" s="121"/>
      <c r="J13" s="121"/>
      <c r="K13" s="121"/>
      <c r="L13" s="121"/>
      <c r="M13" s="121"/>
      <c r="N13" s="121"/>
      <c r="O13" s="121"/>
      <c r="P13" s="121"/>
      <c r="Q13" s="121"/>
      <c r="R13" s="121"/>
      <c r="S13" s="121"/>
      <c r="T13" s="121"/>
      <c r="U13" s="121"/>
      <c r="V13" s="121"/>
      <c r="W13" s="121"/>
      <c r="X13" s="121"/>
      <c r="Y13" s="122"/>
      <c r="Z13" s="6"/>
      <c r="AA13" s="6"/>
    </row>
    <row r="14" spans="1:27" x14ac:dyDescent="0.3">
      <c r="A14" s="9" t="s">
        <v>0</v>
      </c>
      <c r="B14" s="17">
        <v>0</v>
      </c>
      <c r="C14" s="17">
        <v>1</v>
      </c>
      <c r="D14" s="17">
        <v>2</v>
      </c>
      <c r="E14" s="17">
        <v>3</v>
      </c>
      <c r="F14" s="17">
        <v>4</v>
      </c>
      <c r="G14" s="17">
        <v>5</v>
      </c>
      <c r="H14" s="17">
        <v>6</v>
      </c>
      <c r="I14" s="17">
        <v>7</v>
      </c>
      <c r="J14" s="17">
        <v>8</v>
      </c>
      <c r="K14" s="17">
        <v>9</v>
      </c>
      <c r="L14" s="17">
        <v>10</v>
      </c>
      <c r="M14" s="17">
        <v>11</v>
      </c>
      <c r="N14" s="17">
        <v>12</v>
      </c>
      <c r="O14" s="17">
        <v>13</v>
      </c>
      <c r="P14" s="17">
        <v>14</v>
      </c>
      <c r="Q14" s="17">
        <v>15</v>
      </c>
      <c r="R14" s="17">
        <v>16</v>
      </c>
      <c r="S14" s="17">
        <v>17</v>
      </c>
      <c r="T14" s="17">
        <v>18</v>
      </c>
      <c r="U14" s="17">
        <v>19</v>
      </c>
      <c r="V14" s="17">
        <v>20</v>
      </c>
      <c r="W14" s="17">
        <v>21</v>
      </c>
      <c r="X14" s="70" t="s">
        <v>5</v>
      </c>
      <c r="Y14" s="27" t="s">
        <v>6</v>
      </c>
    </row>
    <row r="15" spans="1:27" x14ac:dyDescent="0.3">
      <c r="A15" s="9">
        <v>2018</v>
      </c>
      <c r="B15" s="46">
        <v>130</v>
      </c>
      <c r="C15" s="46">
        <v>294</v>
      </c>
      <c r="D15" s="46">
        <v>100</v>
      </c>
      <c r="E15" s="46">
        <v>30</v>
      </c>
      <c r="F15" s="46">
        <v>15</v>
      </c>
      <c r="G15" s="46">
        <v>8</v>
      </c>
      <c r="H15" s="46">
        <v>6</v>
      </c>
      <c r="I15" s="46">
        <v>4</v>
      </c>
      <c r="J15" s="46">
        <v>2</v>
      </c>
      <c r="K15" s="46">
        <v>2</v>
      </c>
      <c r="L15" s="46">
        <v>3</v>
      </c>
      <c r="M15" s="46">
        <v>2</v>
      </c>
      <c r="N15" s="46">
        <v>1</v>
      </c>
      <c r="O15" s="46" t="s">
        <v>4</v>
      </c>
      <c r="P15" s="46">
        <v>1</v>
      </c>
      <c r="Q15" s="46" t="s">
        <v>4</v>
      </c>
      <c r="R15" s="46" t="s">
        <v>4</v>
      </c>
      <c r="S15" s="46">
        <v>1</v>
      </c>
      <c r="T15" s="46" t="s">
        <v>4</v>
      </c>
      <c r="U15" s="46" t="s">
        <v>4</v>
      </c>
      <c r="V15" s="46" t="s">
        <v>4</v>
      </c>
      <c r="W15" s="46" t="s">
        <v>4</v>
      </c>
      <c r="X15" s="65">
        <v>1</v>
      </c>
      <c r="Y15" s="65">
        <v>600</v>
      </c>
    </row>
    <row r="16" spans="1:27" x14ac:dyDescent="0.3">
      <c r="A16" s="9">
        <v>2019</v>
      </c>
      <c r="B16" s="46">
        <v>251</v>
      </c>
      <c r="C16" s="46">
        <v>548</v>
      </c>
      <c r="D16" s="46">
        <v>166</v>
      </c>
      <c r="E16" s="46">
        <v>88</v>
      </c>
      <c r="F16" s="46">
        <v>51</v>
      </c>
      <c r="G16" s="46">
        <v>27</v>
      </c>
      <c r="H16" s="46">
        <v>23</v>
      </c>
      <c r="I16" s="46">
        <v>6</v>
      </c>
      <c r="J16" s="46">
        <v>6</v>
      </c>
      <c r="K16" s="46">
        <v>1</v>
      </c>
      <c r="L16" s="46" t="s">
        <v>4</v>
      </c>
      <c r="M16" s="46">
        <v>5</v>
      </c>
      <c r="N16" s="46">
        <v>2</v>
      </c>
      <c r="O16" s="46">
        <v>4</v>
      </c>
      <c r="P16" s="46">
        <v>1</v>
      </c>
      <c r="Q16" s="46">
        <v>1</v>
      </c>
      <c r="R16" s="46" t="s">
        <v>4</v>
      </c>
      <c r="S16" s="46">
        <v>1</v>
      </c>
      <c r="T16" s="46">
        <v>1</v>
      </c>
      <c r="U16" s="46">
        <v>3</v>
      </c>
      <c r="V16" s="46" t="s">
        <v>4</v>
      </c>
      <c r="W16" s="46" t="s">
        <v>4</v>
      </c>
      <c r="X16" s="65">
        <v>10</v>
      </c>
      <c r="Y16" s="65">
        <v>1195</v>
      </c>
    </row>
    <row r="17" spans="1:25" x14ac:dyDescent="0.3">
      <c r="A17" s="9">
        <v>2020</v>
      </c>
      <c r="B17" s="46">
        <v>164</v>
      </c>
      <c r="C17" s="46">
        <v>429</v>
      </c>
      <c r="D17" s="46">
        <v>165</v>
      </c>
      <c r="E17" s="46">
        <v>72</v>
      </c>
      <c r="F17" s="46">
        <v>28</v>
      </c>
      <c r="G17" s="46">
        <v>26</v>
      </c>
      <c r="H17" s="46">
        <v>16</v>
      </c>
      <c r="I17" s="46">
        <v>10</v>
      </c>
      <c r="J17" s="46">
        <v>3</v>
      </c>
      <c r="K17" s="46">
        <v>3</v>
      </c>
      <c r="L17" s="46">
        <v>9</v>
      </c>
      <c r="M17" s="46">
        <v>2</v>
      </c>
      <c r="N17" s="46">
        <v>3</v>
      </c>
      <c r="O17" s="46">
        <v>1</v>
      </c>
      <c r="P17" s="46" t="s">
        <v>4</v>
      </c>
      <c r="Q17" s="46" t="s">
        <v>4</v>
      </c>
      <c r="R17" s="46">
        <v>2</v>
      </c>
      <c r="S17" s="46" t="s">
        <v>4</v>
      </c>
      <c r="T17" s="46">
        <v>1</v>
      </c>
      <c r="U17" s="46" t="s">
        <v>4</v>
      </c>
      <c r="V17" s="46">
        <v>1</v>
      </c>
      <c r="W17" s="46" t="s">
        <v>4</v>
      </c>
      <c r="X17" s="65">
        <v>1</v>
      </c>
      <c r="Y17" s="65">
        <v>936</v>
      </c>
    </row>
    <row r="18" spans="1:25" x14ac:dyDescent="0.3">
      <c r="A18" s="9">
        <v>2021</v>
      </c>
      <c r="B18" s="46">
        <v>98</v>
      </c>
      <c r="C18" s="46">
        <v>403</v>
      </c>
      <c r="D18" s="46">
        <v>246</v>
      </c>
      <c r="E18" s="46">
        <v>118</v>
      </c>
      <c r="F18" s="46">
        <v>52</v>
      </c>
      <c r="G18" s="46">
        <v>35</v>
      </c>
      <c r="H18" s="46">
        <v>22</v>
      </c>
      <c r="I18" s="46">
        <v>21</v>
      </c>
      <c r="J18" s="46">
        <v>12</v>
      </c>
      <c r="K18" s="46">
        <v>5</v>
      </c>
      <c r="L18" s="46">
        <v>7</v>
      </c>
      <c r="M18" s="46" t="s">
        <v>4</v>
      </c>
      <c r="N18" s="46">
        <v>1</v>
      </c>
      <c r="O18" s="46">
        <v>1</v>
      </c>
      <c r="P18" s="46">
        <v>1</v>
      </c>
      <c r="Q18" s="46" t="s">
        <v>4</v>
      </c>
      <c r="R18" s="46">
        <v>2</v>
      </c>
      <c r="S18" s="46" t="s">
        <v>4</v>
      </c>
      <c r="T18" s="46" t="s">
        <v>4</v>
      </c>
      <c r="U18" s="46" t="s">
        <v>4</v>
      </c>
      <c r="V18" s="46" t="s">
        <v>4</v>
      </c>
      <c r="W18" s="46">
        <v>1</v>
      </c>
      <c r="X18" s="65">
        <v>3</v>
      </c>
      <c r="Y18" s="65">
        <v>1028</v>
      </c>
    </row>
    <row r="19" spans="1:25" x14ac:dyDescent="0.3">
      <c r="A19" s="9">
        <v>2022</v>
      </c>
      <c r="B19" s="46">
        <v>29</v>
      </c>
      <c r="C19" s="46">
        <v>198</v>
      </c>
      <c r="D19" s="46">
        <v>167</v>
      </c>
      <c r="E19" s="46">
        <v>94</v>
      </c>
      <c r="F19" s="46">
        <v>53</v>
      </c>
      <c r="G19" s="46">
        <v>25</v>
      </c>
      <c r="H19" s="46">
        <v>32</v>
      </c>
      <c r="I19" s="46">
        <v>19</v>
      </c>
      <c r="J19" s="46">
        <v>15</v>
      </c>
      <c r="K19" s="46">
        <v>9</v>
      </c>
      <c r="L19" s="46">
        <v>3</v>
      </c>
      <c r="M19" s="46">
        <v>4</v>
      </c>
      <c r="N19" s="46">
        <v>6</v>
      </c>
      <c r="O19" s="46" t="s">
        <v>4</v>
      </c>
      <c r="P19" s="46">
        <v>2</v>
      </c>
      <c r="Q19" s="46" t="s">
        <v>4</v>
      </c>
      <c r="R19" s="46" t="s">
        <v>4</v>
      </c>
      <c r="S19" s="46">
        <v>1</v>
      </c>
      <c r="T19" s="46" t="s">
        <v>4</v>
      </c>
      <c r="U19" s="46" t="s">
        <v>4</v>
      </c>
      <c r="V19" s="46">
        <v>1</v>
      </c>
      <c r="W19" s="46">
        <v>1</v>
      </c>
      <c r="X19" s="65">
        <v>1</v>
      </c>
      <c r="Y19" s="65">
        <v>660</v>
      </c>
    </row>
    <row r="20" spans="1:25" x14ac:dyDescent="0.3">
      <c r="A20" s="9">
        <v>2023</v>
      </c>
      <c r="B20" s="46">
        <v>41</v>
      </c>
      <c r="C20" s="46">
        <v>249</v>
      </c>
      <c r="D20" s="46">
        <v>148</v>
      </c>
      <c r="E20" s="46">
        <v>77</v>
      </c>
      <c r="F20" s="46">
        <v>64</v>
      </c>
      <c r="G20" s="46">
        <v>37</v>
      </c>
      <c r="H20" s="46">
        <v>40</v>
      </c>
      <c r="I20" s="46">
        <v>16</v>
      </c>
      <c r="J20" s="46">
        <v>16</v>
      </c>
      <c r="K20" s="46">
        <v>9</v>
      </c>
      <c r="L20" s="46">
        <v>12</v>
      </c>
      <c r="M20" s="46">
        <v>2</v>
      </c>
      <c r="N20" s="46">
        <v>3</v>
      </c>
      <c r="O20" s="46">
        <v>3</v>
      </c>
      <c r="P20" s="46">
        <v>1</v>
      </c>
      <c r="Q20" s="46">
        <v>4</v>
      </c>
      <c r="R20" s="46">
        <v>1</v>
      </c>
      <c r="S20" s="46" t="s">
        <v>4</v>
      </c>
      <c r="T20" s="46" t="s">
        <v>4</v>
      </c>
      <c r="U20" s="46">
        <v>1</v>
      </c>
      <c r="V20" s="46">
        <v>1</v>
      </c>
      <c r="W20" s="46" t="s">
        <v>4</v>
      </c>
      <c r="X20" s="65">
        <v>5</v>
      </c>
      <c r="Y20" s="65">
        <v>730</v>
      </c>
    </row>
    <row r="21" spans="1:25" x14ac:dyDescent="0.3">
      <c r="A21" s="48" t="s">
        <v>42</v>
      </c>
      <c r="B21" s="48"/>
    </row>
    <row r="23" spans="1:25" ht="33.6" customHeight="1" x14ac:dyDescent="0.3">
      <c r="A23" s="118" t="s">
        <v>41</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row>
    <row r="24" spans="1:25" x14ac:dyDescent="0.3">
      <c r="A24" s="119" t="s">
        <v>0</v>
      </c>
      <c r="B24" s="125" t="s">
        <v>1</v>
      </c>
      <c r="C24" s="125"/>
      <c r="D24" s="125"/>
      <c r="E24" s="125"/>
      <c r="F24" s="125"/>
      <c r="G24" s="125"/>
      <c r="H24" s="125"/>
      <c r="I24" s="125"/>
      <c r="J24" s="125"/>
      <c r="K24" s="125"/>
      <c r="L24" s="125"/>
      <c r="M24" s="125"/>
      <c r="N24" s="125"/>
      <c r="O24" s="125"/>
      <c r="P24" s="125"/>
      <c r="Q24" s="125"/>
      <c r="R24" s="125"/>
      <c r="S24" s="125"/>
      <c r="T24" s="125"/>
      <c r="U24" s="125"/>
      <c r="V24" s="125"/>
      <c r="W24" s="125"/>
      <c r="X24" s="125"/>
      <c r="Y24" s="123" t="s">
        <v>2</v>
      </c>
    </row>
    <row r="25" spans="1:25" x14ac:dyDescent="0.3">
      <c r="A25" s="119"/>
      <c r="B25" s="17">
        <v>0</v>
      </c>
      <c r="C25" s="17">
        <v>1</v>
      </c>
      <c r="D25" s="17">
        <v>2</v>
      </c>
      <c r="E25" s="17">
        <v>3</v>
      </c>
      <c r="F25" s="17">
        <v>4</v>
      </c>
      <c r="G25" s="17">
        <v>5</v>
      </c>
      <c r="H25" s="17">
        <v>6</v>
      </c>
      <c r="I25" s="17">
        <v>7</v>
      </c>
      <c r="J25" s="17">
        <v>8</v>
      </c>
      <c r="K25" s="17">
        <v>9</v>
      </c>
      <c r="L25" s="17">
        <v>10</v>
      </c>
      <c r="M25" s="17">
        <v>11</v>
      </c>
      <c r="N25" s="17">
        <v>12</v>
      </c>
      <c r="O25" s="17">
        <v>13</v>
      </c>
      <c r="P25" s="17">
        <v>14</v>
      </c>
      <c r="Q25" s="17">
        <v>15</v>
      </c>
      <c r="R25" s="17">
        <v>16</v>
      </c>
      <c r="S25" s="17">
        <v>17</v>
      </c>
      <c r="T25" s="17">
        <v>18</v>
      </c>
      <c r="U25" s="17">
        <v>19</v>
      </c>
      <c r="V25" s="17">
        <v>20</v>
      </c>
      <c r="W25" s="17">
        <v>21</v>
      </c>
      <c r="X25" s="27" t="s">
        <v>3</v>
      </c>
      <c r="Y25" s="123"/>
    </row>
    <row r="26" spans="1:25" x14ac:dyDescent="0.3">
      <c r="A26" s="9">
        <v>2018</v>
      </c>
      <c r="B26" s="41">
        <v>4272</v>
      </c>
      <c r="C26" s="41">
        <v>1499</v>
      </c>
      <c r="D26" s="43">
        <v>152</v>
      </c>
      <c r="E26" s="43">
        <v>61</v>
      </c>
      <c r="F26" s="43">
        <v>32</v>
      </c>
      <c r="G26" s="43">
        <v>11</v>
      </c>
      <c r="H26" s="43">
        <v>13</v>
      </c>
      <c r="I26" s="43">
        <v>6</v>
      </c>
      <c r="J26" s="43">
        <v>4</v>
      </c>
      <c r="K26" s="43">
        <v>2</v>
      </c>
      <c r="L26" s="43">
        <v>1</v>
      </c>
      <c r="M26" s="43">
        <v>1</v>
      </c>
      <c r="N26" s="43">
        <v>1</v>
      </c>
      <c r="O26" s="43">
        <v>2</v>
      </c>
      <c r="P26" s="43">
        <v>1</v>
      </c>
      <c r="Q26" s="43" t="s">
        <v>4</v>
      </c>
      <c r="R26" s="43">
        <v>1</v>
      </c>
      <c r="S26" s="43" t="s">
        <v>4</v>
      </c>
      <c r="T26" s="43" t="s">
        <v>4</v>
      </c>
      <c r="U26" s="43" t="s">
        <v>4</v>
      </c>
      <c r="V26" s="43" t="s">
        <v>4</v>
      </c>
      <c r="W26" s="43" t="s">
        <v>4</v>
      </c>
      <c r="X26" s="66">
        <v>1</v>
      </c>
      <c r="Y26" s="67">
        <f t="shared" ref="Y26:Y31" si="0">SUM(E26:X26)</f>
        <v>137</v>
      </c>
    </row>
    <row r="27" spans="1:25" x14ac:dyDescent="0.3">
      <c r="A27" s="9">
        <v>2019</v>
      </c>
      <c r="B27" s="41">
        <v>3943</v>
      </c>
      <c r="C27" s="41">
        <v>1356</v>
      </c>
      <c r="D27" s="43">
        <v>125</v>
      </c>
      <c r="E27" s="43">
        <v>64</v>
      </c>
      <c r="F27" s="43">
        <v>29</v>
      </c>
      <c r="G27" s="43">
        <v>11</v>
      </c>
      <c r="H27" s="43">
        <v>14</v>
      </c>
      <c r="I27" s="43">
        <v>11</v>
      </c>
      <c r="J27" s="43">
        <v>8</v>
      </c>
      <c r="K27" s="43">
        <v>4</v>
      </c>
      <c r="L27" s="43">
        <v>4</v>
      </c>
      <c r="M27" s="43">
        <v>1</v>
      </c>
      <c r="N27" s="43">
        <v>1</v>
      </c>
      <c r="O27" s="43" t="s">
        <v>4</v>
      </c>
      <c r="P27" s="43">
        <v>1</v>
      </c>
      <c r="Q27" s="43">
        <v>1</v>
      </c>
      <c r="R27" s="43">
        <v>1</v>
      </c>
      <c r="S27" s="43">
        <v>1</v>
      </c>
      <c r="T27" s="43">
        <v>2</v>
      </c>
      <c r="U27" s="43" t="s">
        <v>4</v>
      </c>
      <c r="V27" s="43" t="s">
        <v>4</v>
      </c>
      <c r="W27" s="43" t="s">
        <v>4</v>
      </c>
      <c r="X27" s="66">
        <v>2</v>
      </c>
      <c r="Y27" s="67">
        <f t="shared" si="0"/>
        <v>155</v>
      </c>
    </row>
    <row r="28" spans="1:25" x14ac:dyDescent="0.3">
      <c r="A28" s="9">
        <v>2020</v>
      </c>
      <c r="B28" s="41">
        <v>2673</v>
      </c>
      <c r="C28" s="41">
        <v>1071</v>
      </c>
      <c r="D28" s="43">
        <v>85</v>
      </c>
      <c r="E28" s="43">
        <v>50</v>
      </c>
      <c r="F28" s="43">
        <v>29</v>
      </c>
      <c r="G28" s="43">
        <v>20</v>
      </c>
      <c r="H28" s="43">
        <v>15</v>
      </c>
      <c r="I28" s="43">
        <v>8</v>
      </c>
      <c r="J28" s="43">
        <v>6</v>
      </c>
      <c r="K28" s="43">
        <v>2</v>
      </c>
      <c r="L28" s="43">
        <v>4</v>
      </c>
      <c r="M28" s="43">
        <v>2</v>
      </c>
      <c r="N28" s="43">
        <v>1</v>
      </c>
      <c r="O28" s="43">
        <v>2</v>
      </c>
      <c r="P28" s="43">
        <v>1</v>
      </c>
      <c r="Q28" s="43" t="s">
        <v>4</v>
      </c>
      <c r="R28" s="43" t="s">
        <v>4</v>
      </c>
      <c r="S28" s="43" t="s">
        <v>4</v>
      </c>
      <c r="T28" s="43" t="s">
        <v>4</v>
      </c>
      <c r="U28" s="43">
        <v>1</v>
      </c>
      <c r="V28" s="43" t="s">
        <v>4</v>
      </c>
      <c r="W28" s="43" t="s">
        <v>4</v>
      </c>
      <c r="X28" s="66">
        <v>2</v>
      </c>
      <c r="Y28" s="67">
        <f t="shared" si="0"/>
        <v>143</v>
      </c>
    </row>
    <row r="29" spans="1:25" x14ac:dyDescent="0.3">
      <c r="A29" s="9">
        <v>2021</v>
      </c>
      <c r="B29" s="41">
        <v>2751</v>
      </c>
      <c r="C29" s="41">
        <v>1169</v>
      </c>
      <c r="D29" s="43">
        <v>146</v>
      </c>
      <c r="E29" s="43">
        <v>67</v>
      </c>
      <c r="F29" s="43">
        <v>42</v>
      </c>
      <c r="G29" s="43">
        <v>24</v>
      </c>
      <c r="H29" s="43">
        <v>20</v>
      </c>
      <c r="I29" s="43">
        <v>11</v>
      </c>
      <c r="J29" s="43">
        <v>9</v>
      </c>
      <c r="K29" s="43">
        <v>7</v>
      </c>
      <c r="L29" s="43">
        <v>3</v>
      </c>
      <c r="M29" s="43">
        <v>5</v>
      </c>
      <c r="N29" s="43">
        <v>1</v>
      </c>
      <c r="O29" s="43" t="s">
        <v>4</v>
      </c>
      <c r="P29" s="43">
        <v>1</v>
      </c>
      <c r="Q29" s="43">
        <v>1</v>
      </c>
      <c r="R29" s="43" t="s">
        <v>4</v>
      </c>
      <c r="S29" s="43" t="s">
        <v>4</v>
      </c>
      <c r="T29" s="43" t="s">
        <v>4</v>
      </c>
      <c r="U29" s="43" t="s">
        <v>4</v>
      </c>
      <c r="V29" s="43" t="s">
        <v>4</v>
      </c>
      <c r="W29" s="43">
        <v>1</v>
      </c>
      <c r="X29" s="66">
        <v>11</v>
      </c>
      <c r="Y29" s="67">
        <f t="shared" si="0"/>
        <v>203</v>
      </c>
    </row>
    <row r="30" spans="1:25" x14ac:dyDescent="0.3">
      <c r="A30" s="9">
        <v>2022</v>
      </c>
      <c r="B30" s="41">
        <v>2184</v>
      </c>
      <c r="C30" s="41">
        <v>919</v>
      </c>
      <c r="D30" s="43">
        <v>120</v>
      </c>
      <c r="E30" s="43">
        <v>74</v>
      </c>
      <c r="F30" s="43">
        <v>41</v>
      </c>
      <c r="G30" s="43">
        <v>34</v>
      </c>
      <c r="H30" s="43">
        <v>37</v>
      </c>
      <c r="I30" s="43">
        <v>12</v>
      </c>
      <c r="J30" s="43">
        <v>9</v>
      </c>
      <c r="K30" s="43">
        <v>8</v>
      </c>
      <c r="L30" s="43">
        <v>7</v>
      </c>
      <c r="M30" s="43">
        <v>6</v>
      </c>
      <c r="N30" s="43">
        <v>3</v>
      </c>
      <c r="O30" s="43">
        <v>4</v>
      </c>
      <c r="P30" s="43">
        <v>5</v>
      </c>
      <c r="Q30" s="43">
        <v>1</v>
      </c>
      <c r="R30" s="43">
        <v>1</v>
      </c>
      <c r="S30" s="43">
        <v>4</v>
      </c>
      <c r="T30" s="43" t="s">
        <v>4</v>
      </c>
      <c r="U30" s="43">
        <v>1</v>
      </c>
      <c r="V30" s="43">
        <v>2</v>
      </c>
      <c r="W30" s="43" t="s">
        <v>4</v>
      </c>
      <c r="X30" s="66">
        <v>23</v>
      </c>
      <c r="Y30" s="67">
        <f t="shared" si="0"/>
        <v>272</v>
      </c>
    </row>
    <row r="31" spans="1:25" x14ac:dyDescent="0.3">
      <c r="A31" s="9">
        <v>2023</v>
      </c>
      <c r="B31" s="41">
        <v>2097</v>
      </c>
      <c r="C31" s="41">
        <v>923</v>
      </c>
      <c r="D31" s="43">
        <v>126</v>
      </c>
      <c r="E31" s="43">
        <v>61</v>
      </c>
      <c r="F31" s="43">
        <v>44</v>
      </c>
      <c r="G31" s="43">
        <v>17</v>
      </c>
      <c r="H31" s="43">
        <v>18</v>
      </c>
      <c r="I31" s="43">
        <v>10</v>
      </c>
      <c r="J31" s="43">
        <v>8</v>
      </c>
      <c r="K31" s="43">
        <v>3</v>
      </c>
      <c r="L31" s="43">
        <v>3</v>
      </c>
      <c r="M31" s="43">
        <v>5</v>
      </c>
      <c r="N31" s="43">
        <v>3</v>
      </c>
      <c r="O31" s="43">
        <v>4</v>
      </c>
      <c r="P31" s="43">
        <v>1</v>
      </c>
      <c r="Q31" s="43">
        <v>1</v>
      </c>
      <c r="R31" s="43">
        <v>1</v>
      </c>
      <c r="S31" s="43" t="s">
        <v>4</v>
      </c>
      <c r="T31" s="43">
        <v>1</v>
      </c>
      <c r="U31" s="43" t="s">
        <v>4</v>
      </c>
      <c r="V31" s="43" t="s">
        <v>4</v>
      </c>
      <c r="W31" s="43">
        <v>2</v>
      </c>
      <c r="X31" s="66">
        <v>10</v>
      </c>
      <c r="Y31" s="67">
        <f t="shared" si="0"/>
        <v>192</v>
      </c>
    </row>
    <row r="32" spans="1:25" x14ac:dyDescent="0.3">
      <c r="A32" s="77" t="s">
        <v>42</v>
      </c>
      <c r="B32" s="72"/>
      <c r="C32" s="72"/>
      <c r="D32" s="72"/>
      <c r="E32" s="72"/>
      <c r="F32" s="72"/>
      <c r="G32" s="72"/>
      <c r="H32" s="72"/>
      <c r="I32" s="72"/>
      <c r="J32" s="72"/>
      <c r="K32" s="72"/>
      <c r="L32" s="72"/>
      <c r="M32" s="72"/>
    </row>
    <row r="33" spans="1:25" ht="10.199999999999999" customHeight="1" x14ac:dyDescent="0.3"/>
    <row r="34" spans="1:25" ht="39" customHeight="1" x14ac:dyDescent="0.3">
      <c r="A34" s="124" t="s">
        <v>116</v>
      </c>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row>
  </sheetData>
  <mergeCells count="12">
    <mergeCell ref="B13:Y13"/>
    <mergeCell ref="A34:Y34"/>
    <mergeCell ref="A23:Y23"/>
    <mergeCell ref="A24:A25"/>
    <mergeCell ref="B24:X24"/>
    <mergeCell ref="Y24:Y25"/>
    <mergeCell ref="Z2:Z3"/>
    <mergeCell ref="A12:Y12"/>
    <mergeCell ref="A1:Y1"/>
    <mergeCell ref="A2:A3"/>
    <mergeCell ref="B2:X2"/>
    <mergeCell ref="Y2:Y3"/>
  </mergeCells>
  <phoneticPr fontId="6" type="noConversion"/>
  <pageMargins left="0.7" right="0.7" top="0.75" bottom="0.75" header="0.3" footer="0.3"/>
  <pageSetup scale="82" orientation="landscape" r:id="rId1"/>
  <rowBreaks count="1" manualBreakCount="1">
    <brk id="2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AF948-3529-4EB3-8DC4-5C695718A663}">
  <dimension ref="A1:M38"/>
  <sheetViews>
    <sheetView workbookViewId="0">
      <selection activeCell="M37" sqref="M37"/>
    </sheetView>
  </sheetViews>
  <sheetFormatPr defaultRowHeight="14.4" x14ac:dyDescent="0.3"/>
  <cols>
    <col min="1" max="1" width="23.6640625" customWidth="1"/>
    <col min="2" max="2" width="5.44140625" customWidth="1"/>
    <col min="3" max="3" width="5.88671875" customWidth="1"/>
    <col min="4" max="4" width="6" customWidth="1"/>
    <col min="5" max="5" width="5.6640625" customWidth="1"/>
    <col min="6" max="6" width="6.6640625" customWidth="1"/>
    <col min="7" max="7" width="5.88671875" customWidth="1"/>
    <col min="8" max="8" width="6" customWidth="1"/>
    <col min="9" max="9" width="6.33203125" customWidth="1"/>
    <col min="10" max="10" width="7.33203125" customWidth="1"/>
    <col min="11" max="11" width="6.88671875" customWidth="1"/>
    <col min="12" max="12" width="6.6640625" customWidth="1"/>
    <col min="13" max="13" width="7" customWidth="1"/>
  </cols>
  <sheetData>
    <row r="1" spans="1:13" ht="45.75" customHeight="1" x14ac:dyDescent="0.3">
      <c r="A1" s="118" t="s">
        <v>61</v>
      </c>
      <c r="B1" s="129"/>
      <c r="C1" s="129"/>
      <c r="D1" s="129"/>
      <c r="E1" s="129"/>
      <c r="F1" s="129"/>
      <c r="G1" s="129"/>
      <c r="H1" s="129"/>
      <c r="I1" s="129"/>
      <c r="J1" s="129"/>
      <c r="K1" s="129"/>
      <c r="L1" s="129"/>
      <c r="M1" s="129"/>
    </row>
    <row r="2" spans="1:13" x14ac:dyDescent="0.3">
      <c r="A2" s="142" t="s">
        <v>47</v>
      </c>
      <c r="B2" s="135" t="s">
        <v>0</v>
      </c>
      <c r="C2" s="135"/>
      <c r="D2" s="135"/>
      <c r="E2" s="135"/>
      <c r="F2" s="135"/>
      <c r="G2" s="135"/>
      <c r="H2" s="135" t="s">
        <v>0</v>
      </c>
      <c r="I2" s="135"/>
      <c r="J2" s="135"/>
      <c r="K2" s="135"/>
      <c r="L2" s="135"/>
      <c r="M2" s="135"/>
    </row>
    <row r="3" spans="1:13" x14ac:dyDescent="0.3">
      <c r="A3" s="142"/>
      <c r="B3" s="36">
        <v>2018</v>
      </c>
      <c r="C3" s="36">
        <v>2019</v>
      </c>
      <c r="D3" s="36">
        <v>2020</v>
      </c>
      <c r="E3" s="36">
        <v>2021</v>
      </c>
      <c r="F3" s="36">
        <v>2022</v>
      </c>
      <c r="G3" s="36">
        <v>2023</v>
      </c>
      <c r="H3" s="36">
        <v>2018</v>
      </c>
      <c r="I3" s="36">
        <v>2019</v>
      </c>
      <c r="J3" s="36">
        <v>2020</v>
      </c>
      <c r="K3" s="36">
        <v>2021</v>
      </c>
      <c r="L3" s="36">
        <v>2022</v>
      </c>
      <c r="M3" s="36">
        <v>2023</v>
      </c>
    </row>
    <row r="4" spans="1:13" x14ac:dyDescent="0.3">
      <c r="A4" s="142"/>
      <c r="B4" s="135" t="s">
        <v>46</v>
      </c>
      <c r="C4" s="135"/>
      <c r="D4" s="135"/>
      <c r="E4" s="135"/>
      <c r="F4" s="135"/>
      <c r="G4" s="135"/>
      <c r="H4" s="135" t="s">
        <v>12</v>
      </c>
      <c r="I4" s="135"/>
      <c r="J4" s="135"/>
      <c r="K4" s="135"/>
      <c r="L4" s="135"/>
      <c r="M4" s="135"/>
    </row>
    <row r="5" spans="1:13" x14ac:dyDescent="0.3">
      <c r="A5" s="9" t="s">
        <v>7</v>
      </c>
      <c r="B5" s="41">
        <v>8</v>
      </c>
      <c r="C5" s="41">
        <v>13</v>
      </c>
      <c r="D5" s="41">
        <v>11</v>
      </c>
      <c r="E5" s="41">
        <v>19</v>
      </c>
      <c r="F5" s="41">
        <v>7</v>
      </c>
      <c r="G5" s="41">
        <v>17</v>
      </c>
      <c r="H5" s="41">
        <v>81</v>
      </c>
      <c r="I5" s="41">
        <v>37</v>
      </c>
      <c r="J5" s="41">
        <v>69</v>
      </c>
      <c r="K5" s="41">
        <v>81</v>
      </c>
      <c r="L5" s="41">
        <v>14</v>
      </c>
      <c r="M5" s="41">
        <v>133</v>
      </c>
    </row>
    <row r="6" spans="1:13" x14ac:dyDescent="0.3">
      <c r="A6" s="9" t="s">
        <v>8</v>
      </c>
      <c r="B6" s="41">
        <v>1</v>
      </c>
      <c r="C6" s="41">
        <v>2</v>
      </c>
      <c r="D6" s="41">
        <v>3</v>
      </c>
      <c r="E6" s="41">
        <v>2</v>
      </c>
      <c r="F6" s="41" t="s">
        <v>4</v>
      </c>
      <c r="G6" s="41">
        <v>4</v>
      </c>
      <c r="H6" s="41">
        <v>3</v>
      </c>
      <c r="I6" s="41">
        <v>4</v>
      </c>
      <c r="J6" s="41">
        <v>4</v>
      </c>
      <c r="K6" s="41">
        <v>7</v>
      </c>
      <c r="L6" s="41" t="s">
        <v>4</v>
      </c>
      <c r="M6" s="41">
        <v>10</v>
      </c>
    </row>
    <row r="7" spans="1:13" x14ac:dyDescent="0.3">
      <c r="A7" s="9" t="s">
        <v>9</v>
      </c>
      <c r="B7" s="41">
        <v>1</v>
      </c>
      <c r="C7" s="41">
        <v>2</v>
      </c>
      <c r="D7" s="41" t="s">
        <v>4</v>
      </c>
      <c r="E7" s="41">
        <v>1</v>
      </c>
      <c r="F7" s="41">
        <v>5</v>
      </c>
      <c r="G7" s="41">
        <v>5</v>
      </c>
      <c r="H7" s="41">
        <v>2</v>
      </c>
      <c r="I7" s="41">
        <v>3</v>
      </c>
      <c r="J7" s="41" t="s">
        <v>4</v>
      </c>
      <c r="K7" s="41">
        <v>1</v>
      </c>
      <c r="L7" s="41">
        <v>22</v>
      </c>
      <c r="M7" s="41">
        <v>11</v>
      </c>
    </row>
    <row r="8" spans="1:13" x14ac:dyDescent="0.3">
      <c r="A8" s="9" t="s">
        <v>10</v>
      </c>
      <c r="B8" s="41">
        <v>1</v>
      </c>
      <c r="C8" s="41">
        <v>1</v>
      </c>
      <c r="D8" s="41">
        <v>1</v>
      </c>
      <c r="E8" s="41">
        <v>4</v>
      </c>
      <c r="F8" s="41">
        <v>1</v>
      </c>
      <c r="G8" s="41">
        <v>1</v>
      </c>
      <c r="H8" s="41">
        <v>1</v>
      </c>
      <c r="I8" s="41">
        <v>1</v>
      </c>
      <c r="J8" s="41">
        <v>1</v>
      </c>
      <c r="K8" s="41">
        <v>6</v>
      </c>
      <c r="L8" s="41">
        <v>1</v>
      </c>
      <c r="M8" s="41">
        <v>1</v>
      </c>
    </row>
    <row r="9" spans="1:13" x14ac:dyDescent="0.3">
      <c r="A9" s="9" t="s">
        <v>11</v>
      </c>
      <c r="B9" s="52" t="s">
        <v>4</v>
      </c>
      <c r="C9" s="41">
        <v>2</v>
      </c>
      <c r="D9" s="41">
        <v>1</v>
      </c>
      <c r="E9" s="41" t="s">
        <v>4</v>
      </c>
      <c r="F9" s="41">
        <v>7</v>
      </c>
      <c r="G9" s="41">
        <v>2</v>
      </c>
      <c r="H9" s="41" t="s">
        <v>4</v>
      </c>
      <c r="I9" s="41">
        <v>2</v>
      </c>
      <c r="J9" s="41">
        <v>1</v>
      </c>
      <c r="K9" s="41" t="s">
        <v>4</v>
      </c>
      <c r="L9" s="41">
        <v>22</v>
      </c>
      <c r="M9" s="41">
        <v>2</v>
      </c>
    </row>
    <row r="10" spans="1:13" x14ac:dyDescent="0.3">
      <c r="A10" s="9" t="s">
        <v>13</v>
      </c>
      <c r="B10" s="52" t="s">
        <v>4</v>
      </c>
      <c r="C10" s="41" t="s">
        <v>4</v>
      </c>
      <c r="D10" s="41" t="s">
        <v>4</v>
      </c>
      <c r="E10" s="41">
        <v>1</v>
      </c>
      <c r="F10" s="41" t="s">
        <v>4</v>
      </c>
      <c r="G10" s="41">
        <v>3</v>
      </c>
      <c r="H10" s="41" t="s">
        <v>4</v>
      </c>
      <c r="I10" s="41" t="s">
        <v>4</v>
      </c>
      <c r="J10" s="41" t="s">
        <v>4</v>
      </c>
      <c r="K10" s="41">
        <v>1</v>
      </c>
      <c r="L10" s="41" t="s">
        <v>4</v>
      </c>
      <c r="M10" s="41">
        <v>8</v>
      </c>
    </row>
    <row r="11" spans="1:13" x14ac:dyDescent="0.3">
      <c r="A11" s="53" t="s">
        <v>2</v>
      </c>
      <c r="B11" s="54">
        <f>SUM(B5:B10)</f>
        <v>11</v>
      </c>
      <c r="C11" s="54">
        <f t="shared" ref="C11:M11" si="0">SUM(C5:C10)</f>
        <v>20</v>
      </c>
      <c r="D11" s="54">
        <f t="shared" si="0"/>
        <v>16</v>
      </c>
      <c r="E11" s="54">
        <f t="shared" si="0"/>
        <v>27</v>
      </c>
      <c r="F11" s="54">
        <f t="shared" si="0"/>
        <v>20</v>
      </c>
      <c r="G11" s="54">
        <f t="shared" si="0"/>
        <v>32</v>
      </c>
      <c r="H11" s="54">
        <f t="shared" si="0"/>
        <v>87</v>
      </c>
      <c r="I11" s="54">
        <f t="shared" si="0"/>
        <v>47</v>
      </c>
      <c r="J11" s="54">
        <f t="shared" si="0"/>
        <v>75</v>
      </c>
      <c r="K11" s="54">
        <f t="shared" si="0"/>
        <v>96</v>
      </c>
      <c r="L11" s="54">
        <f t="shared" si="0"/>
        <v>59</v>
      </c>
      <c r="M11" s="54">
        <f t="shared" si="0"/>
        <v>165</v>
      </c>
    </row>
    <row r="12" spans="1:13" x14ac:dyDescent="0.3">
      <c r="A12" s="48" t="s">
        <v>42</v>
      </c>
    </row>
    <row r="13" spans="1:13" x14ac:dyDescent="0.3">
      <c r="A13" s="37"/>
    </row>
    <row r="14" spans="1:13" ht="31.2" customHeight="1" x14ac:dyDescent="0.3">
      <c r="A14" s="118" t="s">
        <v>60</v>
      </c>
      <c r="B14" s="129"/>
      <c r="C14" s="129"/>
      <c r="D14" s="129"/>
      <c r="E14" s="129"/>
      <c r="F14" s="129"/>
      <c r="G14" s="129"/>
      <c r="H14" s="129"/>
      <c r="I14" s="129"/>
      <c r="J14" s="129"/>
      <c r="K14" s="129"/>
      <c r="L14" s="129"/>
      <c r="M14" s="129"/>
    </row>
    <row r="15" spans="1:13" x14ac:dyDescent="0.3">
      <c r="A15" s="142" t="s">
        <v>47</v>
      </c>
      <c r="B15" s="135" t="s">
        <v>0</v>
      </c>
      <c r="C15" s="135"/>
      <c r="D15" s="135"/>
      <c r="E15" s="135"/>
      <c r="F15" s="135"/>
      <c r="G15" s="135"/>
      <c r="H15" s="135" t="s">
        <v>0</v>
      </c>
      <c r="I15" s="135"/>
      <c r="J15" s="135"/>
      <c r="K15" s="135"/>
      <c r="L15" s="135"/>
      <c r="M15" s="135"/>
    </row>
    <row r="16" spans="1:13" x14ac:dyDescent="0.3">
      <c r="A16" s="142"/>
      <c r="B16" s="36">
        <v>2018</v>
      </c>
      <c r="C16" s="36">
        <v>2019</v>
      </c>
      <c r="D16" s="36">
        <v>2020</v>
      </c>
      <c r="E16" s="36">
        <v>2021</v>
      </c>
      <c r="F16" s="36">
        <v>2022</v>
      </c>
      <c r="G16" s="36">
        <v>2023</v>
      </c>
      <c r="H16" s="36">
        <v>2018</v>
      </c>
      <c r="I16" s="36">
        <v>2019</v>
      </c>
      <c r="J16" s="36">
        <v>2020</v>
      </c>
      <c r="K16" s="36">
        <v>2021</v>
      </c>
      <c r="L16" s="36">
        <v>2022</v>
      </c>
      <c r="M16" s="36">
        <v>2023</v>
      </c>
    </row>
    <row r="17" spans="1:13" x14ac:dyDescent="0.3">
      <c r="A17" s="142"/>
      <c r="B17" s="135" t="s">
        <v>46</v>
      </c>
      <c r="C17" s="135"/>
      <c r="D17" s="135"/>
      <c r="E17" s="135"/>
      <c r="F17" s="135"/>
      <c r="G17" s="135"/>
      <c r="H17" s="135" t="s">
        <v>12</v>
      </c>
      <c r="I17" s="135"/>
      <c r="J17" s="135"/>
      <c r="K17" s="135"/>
      <c r="L17" s="135"/>
      <c r="M17" s="135"/>
    </row>
    <row r="18" spans="1:13" x14ac:dyDescent="0.3">
      <c r="A18" s="9" t="s">
        <v>7</v>
      </c>
      <c r="B18" s="41">
        <v>6</v>
      </c>
      <c r="C18" s="41">
        <v>7</v>
      </c>
      <c r="D18" s="41">
        <v>11</v>
      </c>
      <c r="E18" s="41">
        <v>14</v>
      </c>
      <c r="F18" s="41">
        <v>5</v>
      </c>
      <c r="G18" s="41">
        <v>16</v>
      </c>
      <c r="H18" s="41">
        <v>79</v>
      </c>
      <c r="I18" s="41">
        <v>31</v>
      </c>
      <c r="J18" s="41">
        <v>69</v>
      </c>
      <c r="K18" s="41">
        <v>76</v>
      </c>
      <c r="L18" s="41">
        <v>12</v>
      </c>
      <c r="M18" s="41">
        <v>132</v>
      </c>
    </row>
    <row r="19" spans="1:13" x14ac:dyDescent="0.3">
      <c r="A19" s="9" t="s">
        <v>8</v>
      </c>
      <c r="B19" s="41">
        <v>1</v>
      </c>
      <c r="C19" s="41">
        <v>1</v>
      </c>
      <c r="D19" s="41">
        <v>1</v>
      </c>
      <c r="E19" s="41">
        <v>1</v>
      </c>
      <c r="F19" s="41" t="s">
        <v>4</v>
      </c>
      <c r="G19" s="41">
        <v>4</v>
      </c>
      <c r="H19" s="41">
        <v>3</v>
      </c>
      <c r="I19" s="41">
        <v>3</v>
      </c>
      <c r="J19" s="41">
        <v>2</v>
      </c>
      <c r="K19" s="41">
        <v>6</v>
      </c>
      <c r="L19" s="41" t="s">
        <v>4</v>
      </c>
      <c r="M19" s="41">
        <v>10</v>
      </c>
    </row>
    <row r="20" spans="1:13" x14ac:dyDescent="0.3">
      <c r="A20" s="9" t="s">
        <v>9</v>
      </c>
      <c r="B20" s="41">
        <v>1</v>
      </c>
      <c r="C20" s="41">
        <v>1</v>
      </c>
      <c r="D20" s="41" t="s">
        <v>4</v>
      </c>
      <c r="E20" s="41" t="s">
        <v>4</v>
      </c>
      <c r="F20" s="41">
        <v>3</v>
      </c>
      <c r="G20" s="41">
        <v>3</v>
      </c>
      <c r="H20" s="41">
        <v>2</v>
      </c>
      <c r="I20" s="41">
        <v>2</v>
      </c>
      <c r="J20" s="41" t="s">
        <v>4</v>
      </c>
      <c r="K20" s="41" t="s">
        <v>4</v>
      </c>
      <c r="L20" s="41">
        <v>20</v>
      </c>
      <c r="M20" s="41">
        <v>9</v>
      </c>
    </row>
    <row r="21" spans="1:13" x14ac:dyDescent="0.3">
      <c r="A21" s="9" t="s">
        <v>10</v>
      </c>
      <c r="B21" s="41" t="s">
        <v>4</v>
      </c>
      <c r="C21" s="41" t="s">
        <v>4</v>
      </c>
      <c r="D21" s="41" t="s">
        <v>4</v>
      </c>
      <c r="E21" s="41">
        <v>1</v>
      </c>
      <c r="F21" s="41" t="s">
        <v>4</v>
      </c>
      <c r="G21" s="41" t="s">
        <v>4</v>
      </c>
      <c r="H21" s="41" t="s">
        <v>4</v>
      </c>
      <c r="I21" s="41" t="s">
        <v>4</v>
      </c>
      <c r="J21" s="41" t="s">
        <v>4</v>
      </c>
      <c r="K21" s="41">
        <v>3</v>
      </c>
      <c r="L21" s="41" t="s">
        <v>4</v>
      </c>
      <c r="M21" s="41" t="s">
        <v>4</v>
      </c>
    </row>
    <row r="22" spans="1:13" x14ac:dyDescent="0.3">
      <c r="A22" s="9" t="s">
        <v>11</v>
      </c>
      <c r="B22" s="41" t="s">
        <v>4</v>
      </c>
      <c r="C22" s="41" t="s">
        <v>4</v>
      </c>
      <c r="D22" s="41" t="s">
        <v>4</v>
      </c>
      <c r="E22" s="41" t="s">
        <v>4</v>
      </c>
      <c r="F22" s="41">
        <v>6</v>
      </c>
      <c r="G22" s="41" t="s">
        <v>4</v>
      </c>
      <c r="H22" s="41" t="s">
        <v>4</v>
      </c>
      <c r="I22" s="41" t="s">
        <v>4</v>
      </c>
      <c r="J22" s="41" t="s">
        <v>4</v>
      </c>
      <c r="K22" s="41" t="s">
        <v>4</v>
      </c>
      <c r="L22" s="41">
        <v>21</v>
      </c>
      <c r="M22" s="41" t="s">
        <v>4</v>
      </c>
    </row>
    <row r="23" spans="1:13" x14ac:dyDescent="0.3">
      <c r="A23" s="9" t="s">
        <v>13</v>
      </c>
      <c r="B23" s="41" t="s">
        <v>4</v>
      </c>
      <c r="C23" s="41" t="s">
        <v>4</v>
      </c>
      <c r="D23" s="41" t="s">
        <v>4</v>
      </c>
      <c r="E23" s="41" t="s">
        <v>4</v>
      </c>
      <c r="F23" s="41" t="s">
        <v>4</v>
      </c>
      <c r="G23" s="41">
        <v>2</v>
      </c>
      <c r="H23" s="41" t="s">
        <v>4</v>
      </c>
      <c r="I23" s="41" t="s">
        <v>4</v>
      </c>
      <c r="J23" s="41" t="s">
        <v>4</v>
      </c>
      <c r="K23" s="41" t="s">
        <v>4</v>
      </c>
      <c r="L23" s="41" t="s">
        <v>4</v>
      </c>
      <c r="M23" s="41">
        <v>7</v>
      </c>
    </row>
    <row r="24" spans="1:13" x14ac:dyDescent="0.3">
      <c r="A24" s="53" t="s">
        <v>2</v>
      </c>
      <c r="B24" s="54">
        <f>SUM(B18:B23)</f>
        <v>8</v>
      </c>
      <c r="C24" s="54">
        <f t="shared" ref="C24:M24" si="1">SUM(C18:C23)</f>
        <v>9</v>
      </c>
      <c r="D24" s="54">
        <f t="shared" si="1"/>
        <v>12</v>
      </c>
      <c r="E24" s="54">
        <f t="shared" si="1"/>
        <v>16</v>
      </c>
      <c r="F24" s="54">
        <f t="shared" si="1"/>
        <v>14</v>
      </c>
      <c r="G24" s="54">
        <f t="shared" si="1"/>
        <v>25</v>
      </c>
      <c r="H24" s="54">
        <f t="shared" si="1"/>
        <v>84</v>
      </c>
      <c r="I24" s="54">
        <f t="shared" si="1"/>
        <v>36</v>
      </c>
      <c r="J24" s="54">
        <f t="shared" si="1"/>
        <v>71</v>
      </c>
      <c r="K24" s="54">
        <f t="shared" si="1"/>
        <v>85</v>
      </c>
      <c r="L24" s="54">
        <f t="shared" si="1"/>
        <v>53</v>
      </c>
      <c r="M24" s="54">
        <f t="shared" si="1"/>
        <v>158</v>
      </c>
    </row>
    <row r="25" spans="1:13" x14ac:dyDescent="0.3">
      <c r="A25" s="48" t="s">
        <v>42</v>
      </c>
    </row>
    <row r="26" spans="1:13" x14ac:dyDescent="0.3">
      <c r="A26" s="37"/>
    </row>
    <row r="27" spans="1:13" ht="33.6" customHeight="1" x14ac:dyDescent="0.3">
      <c r="A27" s="118" t="s">
        <v>62</v>
      </c>
      <c r="B27" s="129"/>
      <c r="C27" s="129"/>
      <c r="D27" s="129"/>
      <c r="E27" s="129"/>
      <c r="F27" s="129"/>
      <c r="G27" s="129"/>
      <c r="H27" s="129"/>
      <c r="I27" s="129"/>
      <c r="J27" s="129"/>
      <c r="K27" s="129"/>
      <c r="L27" s="129"/>
      <c r="M27" s="129"/>
    </row>
    <row r="28" spans="1:13" x14ac:dyDescent="0.3">
      <c r="A28" s="142" t="s">
        <v>47</v>
      </c>
      <c r="B28" s="135" t="s">
        <v>0</v>
      </c>
      <c r="C28" s="135"/>
      <c r="D28" s="135"/>
      <c r="E28" s="135"/>
      <c r="F28" s="135"/>
      <c r="G28" s="135"/>
      <c r="H28" s="135" t="s">
        <v>0</v>
      </c>
      <c r="I28" s="135"/>
      <c r="J28" s="135"/>
      <c r="K28" s="135"/>
      <c r="L28" s="135"/>
      <c r="M28" s="135"/>
    </row>
    <row r="29" spans="1:13" x14ac:dyDescent="0.3">
      <c r="A29" s="142"/>
      <c r="B29" s="36">
        <v>2018</v>
      </c>
      <c r="C29" s="36">
        <v>2019</v>
      </c>
      <c r="D29" s="36">
        <v>2020</v>
      </c>
      <c r="E29" s="36">
        <v>2021</v>
      </c>
      <c r="F29" s="36">
        <v>2022</v>
      </c>
      <c r="G29" s="36">
        <v>2023</v>
      </c>
      <c r="H29" s="36">
        <v>2018</v>
      </c>
      <c r="I29" s="36">
        <v>2019</v>
      </c>
      <c r="J29" s="36">
        <v>2020</v>
      </c>
      <c r="K29" s="36">
        <v>2021</v>
      </c>
      <c r="L29" s="36">
        <v>2022</v>
      </c>
      <c r="M29" s="36">
        <v>2023</v>
      </c>
    </row>
    <row r="30" spans="1:13" x14ac:dyDescent="0.3">
      <c r="A30" s="142"/>
      <c r="B30" s="135" t="s">
        <v>46</v>
      </c>
      <c r="C30" s="135"/>
      <c r="D30" s="135"/>
      <c r="E30" s="135"/>
      <c r="F30" s="135"/>
      <c r="G30" s="135"/>
      <c r="H30" s="135" t="s">
        <v>12</v>
      </c>
      <c r="I30" s="135"/>
      <c r="J30" s="135"/>
      <c r="K30" s="135"/>
      <c r="L30" s="135"/>
      <c r="M30" s="135"/>
    </row>
    <row r="31" spans="1:13" x14ac:dyDescent="0.3">
      <c r="A31" s="9" t="s">
        <v>7</v>
      </c>
      <c r="B31" s="45">
        <v>6</v>
      </c>
      <c r="C31" s="45">
        <v>8</v>
      </c>
      <c r="D31" s="45">
        <v>3</v>
      </c>
      <c r="E31" s="45">
        <v>6</v>
      </c>
      <c r="F31" s="45">
        <v>6</v>
      </c>
      <c r="G31" s="45">
        <v>9</v>
      </c>
      <c r="H31" s="45">
        <v>38</v>
      </c>
      <c r="I31" s="45">
        <v>63</v>
      </c>
      <c r="J31" s="45">
        <v>188</v>
      </c>
      <c r="K31" s="45">
        <v>21</v>
      </c>
      <c r="L31" s="45">
        <v>35</v>
      </c>
      <c r="M31" s="45">
        <v>127</v>
      </c>
    </row>
    <row r="32" spans="1:13" x14ac:dyDescent="0.3">
      <c r="A32" s="9" t="s">
        <v>8</v>
      </c>
      <c r="B32" s="45" t="s">
        <v>4</v>
      </c>
      <c r="C32" s="45" t="s">
        <v>4</v>
      </c>
      <c r="D32" s="45" t="s">
        <v>4</v>
      </c>
      <c r="E32" s="45" t="s">
        <v>4</v>
      </c>
      <c r="F32" s="45" t="s">
        <v>4</v>
      </c>
      <c r="G32" s="45">
        <v>1</v>
      </c>
      <c r="H32" s="45" t="s">
        <v>4</v>
      </c>
      <c r="I32" s="45" t="s">
        <v>4</v>
      </c>
      <c r="J32" s="45" t="s">
        <v>4</v>
      </c>
      <c r="K32" s="45" t="s">
        <v>4</v>
      </c>
      <c r="L32" s="45" t="s">
        <v>4</v>
      </c>
      <c r="M32" s="45">
        <v>23</v>
      </c>
    </row>
    <row r="33" spans="1:13" x14ac:dyDescent="0.3">
      <c r="A33" s="9" t="s">
        <v>9</v>
      </c>
      <c r="B33" s="45" t="s">
        <v>4</v>
      </c>
      <c r="C33" s="45">
        <v>1</v>
      </c>
      <c r="D33" s="45">
        <v>1</v>
      </c>
      <c r="E33" s="45">
        <v>1</v>
      </c>
      <c r="F33" s="45" t="s">
        <v>4</v>
      </c>
      <c r="G33" s="45" t="s">
        <v>4</v>
      </c>
      <c r="H33" s="45" t="s">
        <v>4</v>
      </c>
      <c r="I33" s="45">
        <v>9</v>
      </c>
      <c r="J33" s="45">
        <v>13</v>
      </c>
      <c r="K33" s="45">
        <v>3</v>
      </c>
      <c r="L33" s="45" t="s">
        <v>4</v>
      </c>
      <c r="M33" s="45" t="s">
        <v>4</v>
      </c>
    </row>
    <row r="34" spans="1:13" x14ac:dyDescent="0.3">
      <c r="A34" s="9" t="s">
        <v>10</v>
      </c>
      <c r="B34" s="45" t="s">
        <v>4</v>
      </c>
      <c r="C34" s="45" t="s">
        <v>4</v>
      </c>
      <c r="D34" s="45" t="s">
        <v>4</v>
      </c>
      <c r="E34" s="45" t="s">
        <v>4</v>
      </c>
      <c r="F34" s="45">
        <v>4</v>
      </c>
      <c r="G34" s="45" t="s">
        <v>4</v>
      </c>
      <c r="H34" s="45" t="s">
        <v>4</v>
      </c>
      <c r="I34" s="45" t="s">
        <v>4</v>
      </c>
      <c r="J34" s="45" t="s">
        <v>4</v>
      </c>
      <c r="K34" s="45" t="s">
        <v>4</v>
      </c>
      <c r="L34" s="45">
        <v>45</v>
      </c>
      <c r="M34" s="45" t="s">
        <v>4</v>
      </c>
    </row>
    <row r="35" spans="1:13" x14ac:dyDescent="0.3">
      <c r="A35" s="9" t="s">
        <v>11</v>
      </c>
      <c r="B35" s="45" t="s">
        <v>4</v>
      </c>
      <c r="C35" s="45" t="s">
        <v>4</v>
      </c>
      <c r="D35" s="45" t="s">
        <v>4</v>
      </c>
      <c r="E35" s="45" t="s">
        <v>4</v>
      </c>
      <c r="F35" s="45">
        <v>3</v>
      </c>
      <c r="G35" s="45">
        <v>1</v>
      </c>
      <c r="H35" s="45" t="s">
        <v>4</v>
      </c>
      <c r="I35" s="45" t="s">
        <v>4</v>
      </c>
      <c r="J35" s="45" t="s">
        <v>4</v>
      </c>
      <c r="K35" s="45" t="s">
        <v>4</v>
      </c>
      <c r="L35" s="45">
        <v>16</v>
      </c>
      <c r="M35" s="45">
        <v>5</v>
      </c>
    </row>
    <row r="36" spans="1:13" x14ac:dyDescent="0.3">
      <c r="A36" s="9" t="s">
        <v>13</v>
      </c>
      <c r="B36" s="45" t="s">
        <v>4</v>
      </c>
      <c r="C36" s="45" t="s">
        <v>4</v>
      </c>
      <c r="D36" s="45">
        <v>1</v>
      </c>
      <c r="E36" s="45" t="s">
        <v>4</v>
      </c>
      <c r="F36" s="45">
        <v>1</v>
      </c>
      <c r="G36" s="45" t="s">
        <v>4</v>
      </c>
      <c r="H36" s="45" t="s">
        <v>4</v>
      </c>
      <c r="I36" s="45" t="s">
        <v>4</v>
      </c>
      <c r="J36" s="45">
        <v>5</v>
      </c>
      <c r="K36" s="45" t="s">
        <v>4</v>
      </c>
      <c r="L36" s="45">
        <v>3</v>
      </c>
      <c r="M36" s="45" t="s">
        <v>4</v>
      </c>
    </row>
    <row r="37" spans="1:13" x14ac:dyDescent="0.3">
      <c r="A37" s="53" t="s">
        <v>2</v>
      </c>
      <c r="B37" s="55">
        <f>SUM(B31:B36)</f>
        <v>6</v>
      </c>
      <c r="C37" s="55">
        <f>SUM(C31:C36)</f>
        <v>9</v>
      </c>
      <c r="D37" s="55">
        <f t="shared" ref="D37:M37" si="2">SUM(D31:D36)</f>
        <v>5</v>
      </c>
      <c r="E37" s="55">
        <f t="shared" si="2"/>
        <v>7</v>
      </c>
      <c r="F37" s="55">
        <f t="shared" si="2"/>
        <v>14</v>
      </c>
      <c r="G37" s="55">
        <f t="shared" si="2"/>
        <v>11</v>
      </c>
      <c r="H37" s="55">
        <f t="shared" si="2"/>
        <v>38</v>
      </c>
      <c r="I37" s="55">
        <f t="shared" si="2"/>
        <v>72</v>
      </c>
      <c r="J37" s="55">
        <f t="shared" si="2"/>
        <v>206</v>
      </c>
      <c r="K37" s="55">
        <f t="shared" si="2"/>
        <v>24</v>
      </c>
      <c r="L37" s="55">
        <f t="shared" si="2"/>
        <v>99</v>
      </c>
      <c r="M37" s="55">
        <f t="shared" si="2"/>
        <v>155</v>
      </c>
    </row>
    <row r="38" spans="1:13" x14ac:dyDescent="0.3">
      <c r="A38" s="48" t="s">
        <v>42</v>
      </c>
    </row>
  </sheetData>
  <mergeCells count="18">
    <mergeCell ref="A1:M1"/>
    <mergeCell ref="A2:A4"/>
    <mergeCell ref="B2:G2"/>
    <mergeCell ref="H2:M2"/>
    <mergeCell ref="A15:A17"/>
    <mergeCell ref="B15:G15"/>
    <mergeCell ref="H15:M15"/>
    <mergeCell ref="B17:G17"/>
    <mergeCell ref="H17:M17"/>
    <mergeCell ref="B4:G4"/>
    <mergeCell ref="H4:M4"/>
    <mergeCell ref="A28:A30"/>
    <mergeCell ref="B30:G30"/>
    <mergeCell ref="H30:M30"/>
    <mergeCell ref="A14:M14"/>
    <mergeCell ref="B28:G28"/>
    <mergeCell ref="H28:M28"/>
    <mergeCell ref="A27:M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D1EC-FA41-4B2C-876B-411CE925F4B1}">
  <sheetPr>
    <pageSetUpPr fitToPage="1"/>
  </sheetPr>
  <dimension ref="A1:P35"/>
  <sheetViews>
    <sheetView workbookViewId="0">
      <selection activeCell="O34" sqref="O34"/>
    </sheetView>
  </sheetViews>
  <sheetFormatPr defaultColWidth="8.88671875" defaultRowHeight="14.4" x14ac:dyDescent="0.3"/>
  <cols>
    <col min="1" max="1" width="25.44140625" customWidth="1"/>
    <col min="2" max="2" width="6.88671875" customWidth="1"/>
    <col min="3" max="4" width="7" customWidth="1"/>
    <col min="5" max="5" width="6.6640625" customWidth="1"/>
    <col min="6" max="7" width="6.88671875" customWidth="1"/>
    <col min="8" max="8" width="7.109375" customWidth="1"/>
    <col min="9" max="9" width="8" customWidth="1"/>
    <col min="10" max="10" width="8.33203125" customWidth="1"/>
    <col min="11" max="11" width="8.109375" customWidth="1"/>
    <col min="12" max="14" width="7.88671875" customWidth="1"/>
    <col min="15" max="15" width="9" customWidth="1"/>
  </cols>
  <sheetData>
    <row r="1" spans="1:16" ht="28.2" customHeight="1" x14ac:dyDescent="0.3">
      <c r="A1" s="118" t="s">
        <v>105</v>
      </c>
      <c r="B1" s="129"/>
      <c r="C1" s="129"/>
      <c r="D1" s="129"/>
      <c r="E1" s="129"/>
      <c r="F1" s="129"/>
      <c r="G1" s="129"/>
      <c r="H1" s="129"/>
      <c r="I1" s="129"/>
      <c r="J1" s="129"/>
      <c r="K1" s="129"/>
      <c r="L1" s="129"/>
      <c r="M1" s="129"/>
      <c r="N1" s="129"/>
      <c r="O1" s="129"/>
    </row>
    <row r="2" spans="1:16" x14ac:dyDescent="0.3">
      <c r="A2" s="143" t="s">
        <v>14</v>
      </c>
      <c r="B2" s="125" t="s">
        <v>0</v>
      </c>
      <c r="C2" s="125"/>
      <c r="D2" s="125"/>
      <c r="E2" s="125"/>
      <c r="F2" s="125"/>
      <c r="G2" s="125"/>
      <c r="H2" s="125"/>
      <c r="I2" s="125" t="s">
        <v>0</v>
      </c>
      <c r="J2" s="125"/>
      <c r="K2" s="125"/>
      <c r="L2" s="125"/>
      <c r="M2" s="125"/>
      <c r="N2" s="125"/>
      <c r="O2" s="125"/>
    </row>
    <row r="3" spans="1:16" x14ac:dyDescent="0.3">
      <c r="A3" s="144"/>
      <c r="B3" s="8">
        <v>2017</v>
      </c>
      <c r="C3" s="8">
        <v>2018</v>
      </c>
      <c r="D3" s="8">
        <v>2019</v>
      </c>
      <c r="E3" s="8">
        <v>2020</v>
      </c>
      <c r="F3" s="8">
        <v>2021</v>
      </c>
      <c r="G3" s="8">
        <v>2022</v>
      </c>
      <c r="H3" s="8">
        <v>2023</v>
      </c>
      <c r="I3" s="8">
        <v>2017</v>
      </c>
      <c r="J3" s="8">
        <v>2018</v>
      </c>
      <c r="K3" s="8">
        <v>2019</v>
      </c>
      <c r="L3" s="8">
        <v>2020</v>
      </c>
      <c r="M3" s="8">
        <v>2021</v>
      </c>
      <c r="N3" s="8">
        <v>2022</v>
      </c>
      <c r="O3" s="8">
        <v>2023</v>
      </c>
    </row>
    <row r="4" spans="1:16" x14ac:dyDescent="0.3">
      <c r="A4" s="145"/>
      <c r="B4" s="146" t="s">
        <v>24</v>
      </c>
      <c r="C4" s="147"/>
      <c r="D4" s="147"/>
      <c r="E4" s="147"/>
      <c r="F4" s="147"/>
      <c r="G4" s="147"/>
      <c r="H4" s="148"/>
      <c r="I4" s="140" t="s">
        <v>15</v>
      </c>
      <c r="J4" s="140"/>
      <c r="K4" s="140"/>
      <c r="L4" s="140"/>
      <c r="M4" s="140"/>
      <c r="N4" s="140"/>
      <c r="O4" s="140"/>
    </row>
    <row r="5" spans="1:16" x14ac:dyDescent="0.3">
      <c r="A5" s="9" t="s">
        <v>7</v>
      </c>
      <c r="B5" s="16">
        <v>799</v>
      </c>
      <c r="C5" s="16">
        <v>869</v>
      </c>
      <c r="D5" s="16">
        <v>947</v>
      </c>
      <c r="E5" s="16">
        <v>827</v>
      </c>
      <c r="F5" s="16">
        <v>724</v>
      </c>
      <c r="G5" s="16">
        <v>737</v>
      </c>
      <c r="H5" s="16">
        <v>899</v>
      </c>
      <c r="I5" s="16">
        <v>9693</v>
      </c>
      <c r="J5" s="16">
        <v>11393</v>
      </c>
      <c r="K5" s="16">
        <v>10615</v>
      </c>
      <c r="L5" s="16">
        <v>10404</v>
      </c>
      <c r="M5" s="16">
        <v>9528</v>
      </c>
      <c r="N5" s="16">
        <v>8439</v>
      </c>
      <c r="O5" s="16">
        <v>11330</v>
      </c>
    </row>
    <row r="6" spans="1:16" x14ac:dyDescent="0.3">
      <c r="A6" s="9" t="s">
        <v>8</v>
      </c>
      <c r="B6" s="16">
        <v>44</v>
      </c>
      <c r="C6" s="16">
        <v>57</v>
      </c>
      <c r="D6" s="16">
        <v>54</v>
      </c>
      <c r="E6" s="16">
        <v>38</v>
      </c>
      <c r="F6" s="16">
        <v>48</v>
      </c>
      <c r="G6" s="16">
        <v>32</v>
      </c>
      <c r="H6" s="16">
        <v>31</v>
      </c>
      <c r="I6" s="16">
        <v>402</v>
      </c>
      <c r="J6" s="16">
        <v>451</v>
      </c>
      <c r="K6" s="16">
        <v>489</v>
      </c>
      <c r="L6" s="16">
        <v>542</v>
      </c>
      <c r="M6" s="16">
        <v>372</v>
      </c>
      <c r="N6" s="16">
        <v>214</v>
      </c>
      <c r="O6" s="16">
        <v>250</v>
      </c>
    </row>
    <row r="7" spans="1:16" x14ac:dyDescent="0.3">
      <c r="A7" s="9" t="s">
        <v>9</v>
      </c>
      <c r="B7" s="16">
        <v>112</v>
      </c>
      <c r="C7" s="16">
        <v>129</v>
      </c>
      <c r="D7" s="16">
        <v>90</v>
      </c>
      <c r="E7" s="16">
        <v>128</v>
      </c>
      <c r="F7" s="16">
        <v>118</v>
      </c>
      <c r="G7" s="16">
        <v>135</v>
      </c>
      <c r="H7" s="16">
        <v>111</v>
      </c>
      <c r="I7" s="16">
        <v>1356</v>
      </c>
      <c r="J7" s="16">
        <v>1296</v>
      </c>
      <c r="K7" s="16">
        <v>1498</v>
      </c>
      <c r="L7" s="16">
        <v>1598</v>
      </c>
      <c r="M7" s="16">
        <v>1196</v>
      </c>
      <c r="N7" s="16">
        <v>1482</v>
      </c>
      <c r="O7" s="16">
        <v>1828</v>
      </c>
    </row>
    <row r="8" spans="1:16" x14ac:dyDescent="0.3">
      <c r="A8" s="9" t="s">
        <v>10</v>
      </c>
      <c r="B8" s="16">
        <v>146</v>
      </c>
      <c r="C8" s="16">
        <v>134</v>
      </c>
      <c r="D8" s="16">
        <v>103</v>
      </c>
      <c r="E8" s="16">
        <v>126</v>
      </c>
      <c r="F8" s="16">
        <v>142</v>
      </c>
      <c r="G8" s="16">
        <v>128</v>
      </c>
      <c r="H8" s="16">
        <v>176</v>
      </c>
      <c r="I8" s="16">
        <v>1249</v>
      </c>
      <c r="J8" s="16">
        <v>1497</v>
      </c>
      <c r="K8" s="16">
        <v>1131</v>
      </c>
      <c r="L8" s="16">
        <v>1410</v>
      </c>
      <c r="M8" s="16">
        <v>1782</v>
      </c>
      <c r="N8" s="16">
        <v>1188</v>
      </c>
      <c r="O8" s="16">
        <v>1813</v>
      </c>
    </row>
    <row r="9" spans="1:16" x14ac:dyDescent="0.3">
      <c r="A9" s="9" t="s">
        <v>11</v>
      </c>
      <c r="B9" s="16">
        <v>117</v>
      </c>
      <c r="C9" s="16">
        <v>163</v>
      </c>
      <c r="D9" s="16">
        <v>115</v>
      </c>
      <c r="E9" s="16">
        <v>118</v>
      </c>
      <c r="F9" s="16">
        <v>150</v>
      </c>
      <c r="G9" s="16">
        <v>118</v>
      </c>
      <c r="H9" s="16">
        <v>130</v>
      </c>
      <c r="I9" s="16">
        <v>711</v>
      </c>
      <c r="J9" s="16">
        <v>1144</v>
      </c>
      <c r="K9" s="16">
        <v>815</v>
      </c>
      <c r="L9" s="16">
        <v>1257</v>
      </c>
      <c r="M9" s="16">
        <v>980</v>
      </c>
      <c r="N9" s="16">
        <v>661</v>
      </c>
      <c r="O9" s="16">
        <v>1395</v>
      </c>
    </row>
    <row r="10" spans="1:16" s="42" customFormat="1" ht="13.8" x14ac:dyDescent="0.25">
      <c r="A10" s="17" t="s">
        <v>2</v>
      </c>
      <c r="B10" s="14">
        <f>SUM(B5:B9)</f>
        <v>1218</v>
      </c>
      <c r="C10" s="14">
        <f t="shared" ref="C10:H10" si="0">SUM(C5:C9)</f>
        <v>1352</v>
      </c>
      <c r="D10" s="14">
        <f t="shared" si="0"/>
        <v>1309</v>
      </c>
      <c r="E10" s="14">
        <f t="shared" si="0"/>
        <v>1237</v>
      </c>
      <c r="F10" s="14">
        <f t="shared" si="0"/>
        <v>1182</v>
      </c>
      <c r="G10" s="14">
        <f t="shared" si="0"/>
        <v>1150</v>
      </c>
      <c r="H10" s="14">
        <f t="shared" si="0"/>
        <v>1347</v>
      </c>
      <c r="I10" s="14">
        <f>SUM(I5:I9)</f>
        <v>13411</v>
      </c>
      <c r="J10" s="14">
        <f t="shared" ref="J10:O10" si="1">SUM(J5:J9)</f>
        <v>15781</v>
      </c>
      <c r="K10" s="14">
        <f t="shared" si="1"/>
        <v>14548</v>
      </c>
      <c r="L10" s="14">
        <f t="shared" si="1"/>
        <v>15211</v>
      </c>
      <c r="M10" s="14">
        <f t="shared" si="1"/>
        <v>13858</v>
      </c>
      <c r="N10" s="14">
        <f t="shared" si="1"/>
        <v>11984</v>
      </c>
      <c r="O10" s="14">
        <f t="shared" si="1"/>
        <v>16616</v>
      </c>
      <c r="P10" s="111"/>
    </row>
    <row r="11" spans="1:16" x14ac:dyDescent="0.3">
      <c r="A11" s="48" t="s">
        <v>54</v>
      </c>
    </row>
    <row r="13" spans="1:16" ht="27.6" customHeight="1" x14ac:dyDescent="0.3">
      <c r="A13" s="118" t="s">
        <v>104</v>
      </c>
      <c r="B13" s="129"/>
      <c r="C13" s="129"/>
      <c r="D13" s="129"/>
      <c r="E13" s="129"/>
      <c r="F13" s="129"/>
      <c r="G13" s="129"/>
      <c r="H13" s="129"/>
      <c r="I13" s="129"/>
      <c r="J13" s="129"/>
      <c r="K13" s="129"/>
      <c r="L13" s="129"/>
      <c r="M13" s="129"/>
      <c r="N13" s="129"/>
      <c r="O13" s="129"/>
    </row>
    <row r="14" spans="1:16" x14ac:dyDescent="0.3">
      <c r="A14" s="143" t="s">
        <v>14</v>
      </c>
      <c r="B14" s="140" t="s">
        <v>0</v>
      </c>
      <c r="C14" s="140"/>
      <c r="D14" s="140"/>
      <c r="E14" s="140"/>
      <c r="F14" s="140"/>
      <c r="G14" s="140"/>
      <c r="H14" s="140"/>
      <c r="I14" s="140" t="s">
        <v>0</v>
      </c>
      <c r="J14" s="140"/>
      <c r="K14" s="140"/>
      <c r="L14" s="140"/>
      <c r="M14" s="140"/>
      <c r="N14" s="140"/>
      <c r="O14" s="140"/>
    </row>
    <row r="15" spans="1:16" x14ac:dyDescent="0.3">
      <c r="A15" s="144"/>
      <c r="B15" s="8">
        <v>2017</v>
      </c>
      <c r="C15" s="8">
        <v>2018</v>
      </c>
      <c r="D15" s="8">
        <v>2019</v>
      </c>
      <c r="E15" s="8">
        <v>2020</v>
      </c>
      <c r="F15" s="8">
        <v>2021</v>
      </c>
      <c r="G15" s="8">
        <v>2022</v>
      </c>
      <c r="H15" s="8">
        <v>2023</v>
      </c>
      <c r="I15" s="8">
        <v>2017</v>
      </c>
      <c r="J15" s="8">
        <v>2018</v>
      </c>
      <c r="K15" s="8">
        <v>2019</v>
      </c>
      <c r="L15" s="8">
        <v>2020</v>
      </c>
      <c r="M15" s="8">
        <v>2021</v>
      </c>
      <c r="N15" s="8">
        <v>2022</v>
      </c>
      <c r="O15" s="8">
        <v>2023</v>
      </c>
    </row>
    <row r="16" spans="1:16" x14ac:dyDescent="0.3">
      <c r="A16" s="145"/>
      <c r="B16" s="125" t="s">
        <v>24</v>
      </c>
      <c r="C16" s="125"/>
      <c r="D16" s="125"/>
      <c r="E16" s="125"/>
      <c r="F16" s="125"/>
      <c r="G16" s="125"/>
      <c r="H16" s="125"/>
      <c r="I16" s="140" t="s">
        <v>15</v>
      </c>
      <c r="J16" s="140"/>
      <c r="K16" s="140"/>
      <c r="L16" s="140"/>
      <c r="M16" s="140"/>
      <c r="N16" s="140"/>
      <c r="O16" s="140"/>
    </row>
    <row r="17" spans="1:15" x14ac:dyDescent="0.3">
      <c r="A17" s="9" t="s">
        <v>7</v>
      </c>
      <c r="B17" s="16">
        <v>214</v>
      </c>
      <c r="C17" s="16">
        <v>180</v>
      </c>
      <c r="D17" s="16">
        <v>229</v>
      </c>
      <c r="E17" s="16">
        <v>164</v>
      </c>
      <c r="F17" s="16">
        <v>146</v>
      </c>
      <c r="G17" s="16">
        <v>147</v>
      </c>
      <c r="H17" s="16">
        <v>183</v>
      </c>
      <c r="I17" s="112">
        <v>4354</v>
      </c>
      <c r="J17" s="112">
        <v>2611</v>
      </c>
      <c r="K17" s="112">
        <v>4852</v>
      </c>
      <c r="L17" s="112">
        <v>4664</v>
      </c>
      <c r="M17" s="112">
        <v>4195</v>
      </c>
      <c r="N17" s="112">
        <v>3340</v>
      </c>
      <c r="O17" s="112">
        <v>3975</v>
      </c>
    </row>
    <row r="18" spans="1:15" x14ac:dyDescent="0.3">
      <c r="A18" s="9" t="s">
        <v>8</v>
      </c>
      <c r="B18" s="16">
        <v>10</v>
      </c>
      <c r="C18" s="16">
        <v>12</v>
      </c>
      <c r="D18" s="16">
        <v>9</v>
      </c>
      <c r="E18" s="16">
        <v>6</v>
      </c>
      <c r="F18" s="16">
        <v>4</v>
      </c>
      <c r="G18" s="16">
        <v>9</v>
      </c>
      <c r="H18" s="16">
        <v>6</v>
      </c>
      <c r="I18" s="112">
        <v>162</v>
      </c>
      <c r="J18" s="112">
        <v>231</v>
      </c>
      <c r="K18" s="112">
        <v>456</v>
      </c>
      <c r="L18" s="112">
        <v>128</v>
      </c>
      <c r="M18" s="112">
        <v>188</v>
      </c>
      <c r="N18" s="112">
        <v>1134</v>
      </c>
      <c r="O18" s="112">
        <v>129</v>
      </c>
    </row>
    <row r="19" spans="1:15" x14ac:dyDescent="0.3">
      <c r="A19" s="9" t="s">
        <v>9</v>
      </c>
      <c r="B19" s="16">
        <v>32</v>
      </c>
      <c r="C19" s="16">
        <v>69</v>
      </c>
      <c r="D19" s="16">
        <v>51</v>
      </c>
      <c r="E19" s="16">
        <v>38</v>
      </c>
      <c r="F19" s="16">
        <v>34</v>
      </c>
      <c r="G19" s="16">
        <v>43</v>
      </c>
      <c r="H19" s="16">
        <v>38</v>
      </c>
      <c r="I19" s="112">
        <v>785</v>
      </c>
      <c r="J19" s="112">
        <v>1054</v>
      </c>
      <c r="K19" s="112">
        <v>1217</v>
      </c>
      <c r="L19" s="112">
        <v>1240</v>
      </c>
      <c r="M19" s="112">
        <v>788</v>
      </c>
      <c r="N19" s="112">
        <v>1342</v>
      </c>
      <c r="O19" s="112">
        <v>853</v>
      </c>
    </row>
    <row r="20" spans="1:15" x14ac:dyDescent="0.3">
      <c r="A20" s="9" t="s">
        <v>10</v>
      </c>
      <c r="B20" s="16">
        <v>31</v>
      </c>
      <c r="C20" s="16">
        <v>31</v>
      </c>
      <c r="D20" s="16">
        <v>34</v>
      </c>
      <c r="E20" s="16">
        <v>17</v>
      </c>
      <c r="F20" s="16">
        <v>14</v>
      </c>
      <c r="G20" s="16">
        <v>26</v>
      </c>
      <c r="H20" s="16">
        <v>31</v>
      </c>
      <c r="I20" s="112">
        <v>844</v>
      </c>
      <c r="J20" s="112">
        <v>492</v>
      </c>
      <c r="K20" s="112">
        <v>1745</v>
      </c>
      <c r="L20" s="112">
        <v>914</v>
      </c>
      <c r="M20" s="112">
        <v>469</v>
      </c>
      <c r="N20" s="112">
        <v>360</v>
      </c>
      <c r="O20" s="112">
        <v>314</v>
      </c>
    </row>
    <row r="21" spans="1:15" x14ac:dyDescent="0.3">
      <c r="A21" s="9" t="s">
        <v>11</v>
      </c>
      <c r="B21" s="16">
        <v>10</v>
      </c>
      <c r="C21" s="16">
        <v>24</v>
      </c>
      <c r="D21" s="16">
        <v>27</v>
      </c>
      <c r="E21" s="16">
        <v>12</v>
      </c>
      <c r="F21" s="16">
        <v>38</v>
      </c>
      <c r="G21" s="16">
        <v>18</v>
      </c>
      <c r="H21" s="16">
        <v>30</v>
      </c>
      <c r="I21" s="112">
        <v>158</v>
      </c>
      <c r="J21" s="112">
        <v>411</v>
      </c>
      <c r="K21" s="112">
        <v>308</v>
      </c>
      <c r="L21" s="112">
        <v>272</v>
      </c>
      <c r="M21" s="112">
        <v>647</v>
      </c>
      <c r="N21" s="112">
        <v>436</v>
      </c>
      <c r="O21" s="112">
        <v>965</v>
      </c>
    </row>
    <row r="22" spans="1:15" s="42" customFormat="1" ht="13.8" x14ac:dyDescent="0.25">
      <c r="A22" s="17" t="s">
        <v>2</v>
      </c>
      <c r="B22" s="30">
        <f>SUM(B17:B21)</f>
        <v>297</v>
      </c>
      <c r="C22" s="30">
        <f t="shared" ref="C22:H22" si="2">SUM(C17:C21)</f>
        <v>316</v>
      </c>
      <c r="D22" s="30">
        <f t="shared" si="2"/>
        <v>350</v>
      </c>
      <c r="E22" s="30">
        <f t="shared" si="2"/>
        <v>237</v>
      </c>
      <c r="F22" s="30">
        <f t="shared" si="2"/>
        <v>236</v>
      </c>
      <c r="G22" s="30">
        <f t="shared" si="2"/>
        <v>243</v>
      </c>
      <c r="H22" s="30">
        <f t="shared" si="2"/>
        <v>288</v>
      </c>
      <c r="I22" s="14">
        <f>SUM(I17:I21)</f>
        <v>6303</v>
      </c>
      <c r="J22" s="14">
        <f t="shared" ref="J22" si="3">SUM(J17:J21)</f>
        <v>4799</v>
      </c>
      <c r="K22" s="14">
        <f t="shared" ref="K22" si="4">SUM(K17:K21)</f>
        <v>8578</v>
      </c>
      <c r="L22" s="14">
        <f t="shared" ref="L22" si="5">SUM(L17:L21)</f>
        <v>7218</v>
      </c>
      <c r="M22" s="14">
        <f t="shared" ref="M22" si="6">SUM(M17:M21)</f>
        <v>6287</v>
      </c>
      <c r="N22" s="14">
        <f t="shared" ref="N22" si="7">SUM(N17:N21)</f>
        <v>6612</v>
      </c>
      <c r="O22" s="14">
        <f t="shared" ref="O22" si="8">SUM(O17:O21)</f>
        <v>6236</v>
      </c>
    </row>
    <row r="23" spans="1:15" x14ac:dyDescent="0.3">
      <c r="A23" s="48" t="s">
        <v>54</v>
      </c>
    </row>
    <row r="25" spans="1:15" ht="33" customHeight="1" x14ac:dyDescent="0.3">
      <c r="A25" s="118" t="s">
        <v>103</v>
      </c>
      <c r="B25" s="129"/>
      <c r="C25" s="129"/>
      <c r="D25" s="129"/>
      <c r="E25" s="129"/>
      <c r="F25" s="129"/>
      <c r="G25" s="129"/>
      <c r="H25" s="129"/>
      <c r="I25" s="129"/>
      <c r="J25" s="129"/>
      <c r="K25" s="129"/>
      <c r="L25" s="129"/>
      <c r="M25" s="129"/>
      <c r="N25" s="129"/>
      <c r="O25" s="129"/>
    </row>
    <row r="26" spans="1:15" x14ac:dyDescent="0.3">
      <c r="A26" s="143" t="s">
        <v>14</v>
      </c>
      <c r="B26" s="140" t="s">
        <v>0</v>
      </c>
      <c r="C26" s="149"/>
      <c r="D26" s="149"/>
      <c r="E26" s="149"/>
      <c r="F26" s="149"/>
      <c r="G26" s="149"/>
      <c r="H26" s="149"/>
      <c r="I26" s="140" t="s">
        <v>0</v>
      </c>
      <c r="J26" s="140"/>
      <c r="K26" s="140"/>
      <c r="L26" s="140"/>
      <c r="M26" s="140"/>
      <c r="N26" s="140"/>
      <c r="O26" s="140"/>
    </row>
    <row r="27" spans="1:15" x14ac:dyDescent="0.3">
      <c r="A27" s="144"/>
      <c r="B27" s="8">
        <v>2017</v>
      </c>
      <c r="C27" s="8">
        <v>2018</v>
      </c>
      <c r="D27" s="8">
        <v>2019</v>
      </c>
      <c r="E27" s="8">
        <v>2020</v>
      </c>
      <c r="F27" s="8">
        <v>2021</v>
      </c>
      <c r="G27" s="8">
        <v>2022</v>
      </c>
      <c r="H27" s="8">
        <v>2023</v>
      </c>
      <c r="I27" s="8">
        <v>2017</v>
      </c>
      <c r="J27" s="8">
        <v>2018</v>
      </c>
      <c r="K27" s="8">
        <v>2019</v>
      </c>
      <c r="L27" s="8">
        <v>2020</v>
      </c>
      <c r="M27" s="8">
        <v>2021</v>
      </c>
      <c r="N27" s="8">
        <v>2022</v>
      </c>
      <c r="O27" s="8">
        <v>2023</v>
      </c>
    </row>
    <row r="28" spans="1:15" x14ac:dyDescent="0.3">
      <c r="A28" s="145"/>
      <c r="B28" s="125" t="s">
        <v>24</v>
      </c>
      <c r="C28" s="125"/>
      <c r="D28" s="125"/>
      <c r="E28" s="125"/>
      <c r="F28" s="125"/>
      <c r="G28" s="125"/>
      <c r="H28" s="125"/>
      <c r="I28" s="140" t="s">
        <v>15</v>
      </c>
      <c r="J28" s="140"/>
      <c r="K28" s="140"/>
      <c r="L28" s="140"/>
      <c r="M28" s="140"/>
      <c r="N28" s="140"/>
      <c r="O28" s="140"/>
    </row>
    <row r="29" spans="1:15" x14ac:dyDescent="0.3">
      <c r="A29" s="9" t="s">
        <v>7</v>
      </c>
      <c r="B29" s="16">
        <v>144</v>
      </c>
      <c r="C29" s="16">
        <v>129</v>
      </c>
      <c r="D29" s="16">
        <v>95</v>
      </c>
      <c r="E29" s="16">
        <v>60</v>
      </c>
      <c r="F29" s="16">
        <v>56</v>
      </c>
      <c r="G29" s="16">
        <v>73</v>
      </c>
      <c r="H29" s="16">
        <v>92</v>
      </c>
      <c r="I29" s="112">
        <v>2188</v>
      </c>
      <c r="J29" s="112">
        <v>1664</v>
      </c>
      <c r="K29" s="112">
        <v>1294</v>
      </c>
      <c r="L29" s="112">
        <v>979</v>
      </c>
      <c r="M29" s="112">
        <v>1104</v>
      </c>
      <c r="N29" s="112">
        <v>1159</v>
      </c>
      <c r="O29" s="112">
        <v>1629</v>
      </c>
    </row>
    <row r="30" spans="1:15" x14ac:dyDescent="0.3">
      <c r="A30" s="9" t="s">
        <v>8</v>
      </c>
      <c r="B30" s="16">
        <v>2</v>
      </c>
      <c r="C30" s="16">
        <v>5</v>
      </c>
      <c r="D30" s="16">
        <v>2</v>
      </c>
      <c r="E30" s="16">
        <v>3</v>
      </c>
      <c r="F30" s="16" t="s">
        <v>4</v>
      </c>
      <c r="G30" s="16">
        <v>1</v>
      </c>
      <c r="H30" s="16">
        <v>6</v>
      </c>
      <c r="I30" s="112">
        <v>15</v>
      </c>
      <c r="J30" s="112">
        <v>31</v>
      </c>
      <c r="K30" s="112">
        <v>18</v>
      </c>
      <c r="L30" s="112">
        <v>58</v>
      </c>
      <c r="M30" s="112" t="s">
        <v>4</v>
      </c>
      <c r="N30" s="112">
        <v>36</v>
      </c>
      <c r="O30" s="112">
        <v>313</v>
      </c>
    </row>
    <row r="31" spans="1:15" x14ac:dyDescent="0.3">
      <c r="A31" s="9" t="s">
        <v>9</v>
      </c>
      <c r="B31" s="16">
        <v>10</v>
      </c>
      <c r="C31" s="16">
        <v>23</v>
      </c>
      <c r="D31" s="16">
        <v>7</v>
      </c>
      <c r="E31" s="16">
        <v>5</v>
      </c>
      <c r="F31" s="16">
        <v>7</v>
      </c>
      <c r="G31" s="16">
        <v>7</v>
      </c>
      <c r="H31" s="16">
        <v>12</v>
      </c>
      <c r="I31" s="112">
        <v>111</v>
      </c>
      <c r="J31" s="112">
        <v>409</v>
      </c>
      <c r="K31" s="112">
        <v>61</v>
      </c>
      <c r="L31" s="112">
        <v>42</v>
      </c>
      <c r="M31" s="112">
        <v>56</v>
      </c>
      <c r="N31" s="112">
        <v>83</v>
      </c>
      <c r="O31" s="112">
        <v>448</v>
      </c>
    </row>
    <row r="32" spans="1:15" x14ac:dyDescent="0.3">
      <c r="A32" s="9" t="s">
        <v>10</v>
      </c>
      <c r="B32" s="16">
        <v>6</v>
      </c>
      <c r="C32" s="16">
        <v>9</v>
      </c>
      <c r="D32" s="16">
        <v>3</v>
      </c>
      <c r="E32" s="16">
        <v>5</v>
      </c>
      <c r="F32" s="16">
        <v>4</v>
      </c>
      <c r="G32" s="16">
        <v>5</v>
      </c>
      <c r="H32" s="16">
        <v>8</v>
      </c>
      <c r="I32" s="112">
        <v>116</v>
      </c>
      <c r="J32" s="112">
        <v>101</v>
      </c>
      <c r="K32" s="112">
        <v>18</v>
      </c>
      <c r="L32" s="112">
        <v>40</v>
      </c>
      <c r="M32" s="112">
        <v>55</v>
      </c>
      <c r="N32" s="112">
        <v>98</v>
      </c>
      <c r="O32" s="112">
        <v>304</v>
      </c>
    </row>
    <row r="33" spans="1:15" x14ac:dyDescent="0.3">
      <c r="A33" s="9" t="s">
        <v>11</v>
      </c>
      <c r="B33" s="16">
        <v>6</v>
      </c>
      <c r="C33" s="16">
        <v>16</v>
      </c>
      <c r="D33" s="16">
        <v>11</v>
      </c>
      <c r="E33" s="16">
        <v>10</v>
      </c>
      <c r="F33" s="16">
        <v>4</v>
      </c>
      <c r="G33" s="16">
        <v>24</v>
      </c>
      <c r="H33" s="16">
        <v>21</v>
      </c>
      <c r="I33" s="112">
        <v>86</v>
      </c>
      <c r="J33" s="112">
        <v>383</v>
      </c>
      <c r="K33" s="112">
        <v>112</v>
      </c>
      <c r="L33" s="112">
        <v>201</v>
      </c>
      <c r="M33" s="112">
        <v>40</v>
      </c>
      <c r="N33" s="112">
        <v>595</v>
      </c>
      <c r="O33" s="112">
        <v>206</v>
      </c>
    </row>
    <row r="34" spans="1:15" s="42" customFormat="1" ht="13.8" x14ac:dyDescent="0.25">
      <c r="A34" s="17" t="s">
        <v>2</v>
      </c>
      <c r="B34" s="30">
        <f>SUM(B29:B33)</f>
        <v>168</v>
      </c>
      <c r="C34" s="30">
        <f t="shared" ref="C34:H34" si="9">SUM(C29:C33)</f>
        <v>182</v>
      </c>
      <c r="D34" s="30">
        <f t="shared" si="9"/>
        <v>118</v>
      </c>
      <c r="E34" s="30">
        <f t="shared" si="9"/>
        <v>83</v>
      </c>
      <c r="F34" s="30">
        <f t="shared" si="9"/>
        <v>71</v>
      </c>
      <c r="G34" s="30">
        <f t="shared" si="9"/>
        <v>110</v>
      </c>
      <c r="H34" s="30">
        <f t="shared" si="9"/>
        <v>139</v>
      </c>
      <c r="I34" s="14">
        <f>SUM(I29:I33)</f>
        <v>2516</v>
      </c>
      <c r="J34" s="14">
        <f t="shared" ref="J34" si="10">SUM(J29:J33)</f>
        <v>2588</v>
      </c>
      <c r="K34" s="14">
        <f t="shared" ref="K34" si="11">SUM(K29:K33)</f>
        <v>1503</v>
      </c>
      <c r="L34" s="14">
        <f t="shared" ref="L34" si="12">SUM(L29:L33)</f>
        <v>1320</v>
      </c>
      <c r="M34" s="14">
        <f t="shared" ref="M34" si="13">SUM(M29:M33)</f>
        <v>1255</v>
      </c>
      <c r="N34" s="14">
        <f t="shared" ref="N34" si="14">SUM(N29:N33)</f>
        <v>1971</v>
      </c>
      <c r="O34" s="14">
        <f t="shared" ref="O34" si="15">SUM(O29:O33)</f>
        <v>2900</v>
      </c>
    </row>
    <row r="35" spans="1:15" x14ac:dyDescent="0.3">
      <c r="A35" s="48" t="s">
        <v>54</v>
      </c>
    </row>
  </sheetData>
  <mergeCells count="18">
    <mergeCell ref="I28:O28"/>
    <mergeCell ref="A2:A4"/>
    <mergeCell ref="B2:H2"/>
    <mergeCell ref="A14:A16"/>
    <mergeCell ref="B16:H16"/>
    <mergeCell ref="A26:A28"/>
    <mergeCell ref="B28:H28"/>
    <mergeCell ref="I2:O2"/>
    <mergeCell ref="B4:H4"/>
    <mergeCell ref="B14:H14"/>
    <mergeCell ref="I14:O14"/>
    <mergeCell ref="B26:H26"/>
    <mergeCell ref="I26:O26"/>
    <mergeCell ref="A1:O1"/>
    <mergeCell ref="A13:O13"/>
    <mergeCell ref="A25:O25"/>
    <mergeCell ref="I4:O4"/>
    <mergeCell ref="I16:O16"/>
  </mergeCells>
  <pageMargins left="0.7" right="0.7" top="0.75" bottom="0.75" header="0.3" footer="0.3"/>
  <pageSetup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ECC8B-35E4-4969-9EDE-661F270493B1}">
  <dimension ref="A1:H29"/>
  <sheetViews>
    <sheetView workbookViewId="0">
      <selection activeCell="B10" sqref="B10"/>
    </sheetView>
  </sheetViews>
  <sheetFormatPr defaultRowHeight="14.4" x14ac:dyDescent="0.3"/>
  <cols>
    <col min="1" max="1" width="23.6640625" customWidth="1"/>
  </cols>
  <sheetData>
    <row r="1" spans="1:8" ht="30" customHeight="1" x14ac:dyDescent="0.3">
      <c r="A1" s="118" t="s">
        <v>58</v>
      </c>
      <c r="B1" s="129"/>
      <c r="C1" s="129"/>
      <c r="D1" s="129"/>
      <c r="E1" s="129"/>
      <c r="F1" s="129"/>
      <c r="G1" s="129"/>
      <c r="H1" s="129"/>
    </row>
    <row r="2" spans="1:8" x14ac:dyDescent="0.3">
      <c r="A2" s="143" t="s">
        <v>14</v>
      </c>
      <c r="B2" s="140" t="s">
        <v>0</v>
      </c>
      <c r="C2" s="140"/>
      <c r="D2" s="140"/>
      <c r="E2" s="140"/>
      <c r="F2" s="140"/>
      <c r="G2" s="140"/>
      <c r="H2" s="140"/>
    </row>
    <row r="3" spans="1:8" x14ac:dyDescent="0.3">
      <c r="A3" s="145"/>
      <c r="B3" s="8">
        <v>2017</v>
      </c>
      <c r="C3" s="8">
        <v>2018</v>
      </c>
      <c r="D3" s="8">
        <v>2019</v>
      </c>
      <c r="E3" s="8">
        <v>2020</v>
      </c>
      <c r="F3" s="8">
        <v>2021</v>
      </c>
      <c r="G3" s="8">
        <v>2022</v>
      </c>
      <c r="H3" s="8">
        <v>2023</v>
      </c>
    </row>
    <row r="4" spans="1:8" x14ac:dyDescent="0.3">
      <c r="A4" s="9" t="s">
        <v>7</v>
      </c>
      <c r="B4" s="49">
        <v>12.131414267834794</v>
      </c>
      <c r="C4" s="49">
        <v>13.110471806674338</v>
      </c>
      <c r="D4" s="49">
        <v>11.209081309398099</v>
      </c>
      <c r="E4" s="49">
        <v>12.580411124546554</v>
      </c>
      <c r="F4" s="49">
        <v>13.160220994475138</v>
      </c>
      <c r="G4" s="49">
        <v>11.450474898236092</v>
      </c>
      <c r="H4" s="49">
        <v>12.602892102335929</v>
      </c>
    </row>
    <row r="5" spans="1:8" x14ac:dyDescent="0.3">
      <c r="A5" s="9" t="s">
        <v>8</v>
      </c>
      <c r="B5" s="49">
        <v>9.1363636363636367</v>
      </c>
      <c r="C5" s="49">
        <v>7.9122807017543861</v>
      </c>
      <c r="D5" s="49">
        <v>9.0555555555555554</v>
      </c>
      <c r="E5" s="49">
        <v>14.263157894736842</v>
      </c>
      <c r="F5" s="49">
        <v>7.75</v>
      </c>
      <c r="G5" s="49">
        <v>6.6875</v>
      </c>
      <c r="H5" s="49">
        <v>8.064516129032258</v>
      </c>
    </row>
    <row r="6" spans="1:8" x14ac:dyDescent="0.3">
      <c r="A6" s="9" t="s">
        <v>9</v>
      </c>
      <c r="B6" s="49">
        <v>12.107142857142858</v>
      </c>
      <c r="C6" s="49">
        <v>10.046511627906977</v>
      </c>
      <c r="D6" s="49">
        <v>16.644444444444446</v>
      </c>
      <c r="E6" s="49">
        <v>12.484375</v>
      </c>
      <c r="F6" s="49">
        <v>10.135593220338983</v>
      </c>
      <c r="G6" s="49">
        <v>10.977777777777778</v>
      </c>
      <c r="H6" s="49">
        <v>16.468468468468469</v>
      </c>
    </row>
    <row r="7" spans="1:8" x14ac:dyDescent="0.3">
      <c r="A7" s="9" t="s">
        <v>10</v>
      </c>
      <c r="B7" s="49">
        <v>8.5547945205479454</v>
      </c>
      <c r="C7" s="49">
        <v>11.171641791044776</v>
      </c>
      <c r="D7" s="49">
        <v>10.980582524271844</v>
      </c>
      <c r="E7" s="49">
        <v>11.19047619047619</v>
      </c>
      <c r="F7" s="49">
        <v>12.549295774647888</v>
      </c>
      <c r="G7" s="49">
        <v>9.28125</v>
      </c>
      <c r="H7" s="49">
        <v>10.301136363636363</v>
      </c>
    </row>
    <row r="8" spans="1:8" x14ac:dyDescent="0.3">
      <c r="A8" s="9" t="s">
        <v>11</v>
      </c>
      <c r="B8" s="49">
        <v>6.0769230769230766</v>
      </c>
      <c r="C8" s="49">
        <v>7.0184049079754605</v>
      </c>
      <c r="D8" s="49">
        <v>7.0869565217391308</v>
      </c>
      <c r="E8" s="49">
        <v>10.652542372881356</v>
      </c>
      <c r="F8" s="49">
        <v>6.5333333333333332</v>
      </c>
      <c r="G8" s="49">
        <v>5.601694915254237</v>
      </c>
      <c r="H8" s="49">
        <v>10.73076923076923</v>
      </c>
    </row>
    <row r="9" spans="1:8" x14ac:dyDescent="0.3">
      <c r="A9" s="77" t="s">
        <v>59</v>
      </c>
    </row>
    <row r="11" spans="1:8" ht="28.2" customHeight="1" x14ac:dyDescent="0.3">
      <c r="A11" s="118" t="s">
        <v>89</v>
      </c>
      <c r="B11" s="129"/>
      <c r="C11" s="129"/>
      <c r="D11" s="129"/>
      <c r="E11" s="129"/>
      <c r="F11" s="129"/>
      <c r="G11" s="129"/>
      <c r="H11" s="129"/>
    </row>
    <row r="12" spans="1:8" x14ac:dyDescent="0.3">
      <c r="A12" s="142" t="s">
        <v>14</v>
      </c>
      <c r="B12" s="140" t="s">
        <v>0</v>
      </c>
      <c r="C12" s="140"/>
      <c r="D12" s="140"/>
      <c r="E12" s="140"/>
      <c r="F12" s="140"/>
      <c r="G12" s="140"/>
      <c r="H12" s="140"/>
    </row>
    <row r="13" spans="1:8" x14ac:dyDescent="0.3">
      <c r="A13" s="142"/>
      <c r="B13" s="8">
        <v>2017</v>
      </c>
      <c r="C13" s="8">
        <v>2018</v>
      </c>
      <c r="D13" s="8">
        <v>2019</v>
      </c>
      <c r="E13" s="8">
        <v>2020</v>
      </c>
      <c r="F13" s="8">
        <v>2021</v>
      </c>
      <c r="G13" s="8">
        <v>2022</v>
      </c>
      <c r="H13" s="8">
        <v>2023</v>
      </c>
    </row>
    <row r="14" spans="1:8" x14ac:dyDescent="0.3">
      <c r="A14" s="9" t="s">
        <v>7</v>
      </c>
      <c r="B14" s="49">
        <v>20.345794392523363</v>
      </c>
      <c r="C14" s="49">
        <v>14.505555555555556</v>
      </c>
      <c r="D14" s="49">
        <v>21.187772925764193</v>
      </c>
      <c r="E14" s="49">
        <v>28.439024390243901</v>
      </c>
      <c r="F14" s="49">
        <v>28.732876712328768</v>
      </c>
      <c r="G14" s="49">
        <v>22.721088435374149</v>
      </c>
      <c r="H14" s="49">
        <v>21.721311475409838</v>
      </c>
    </row>
    <row r="15" spans="1:8" x14ac:dyDescent="0.3">
      <c r="A15" s="9" t="s">
        <v>8</v>
      </c>
      <c r="B15" s="49">
        <v>16.2</v>
      </c>
      <c r="C15" s="49">
        <v>19.25</v>
      </c>
      <c r="D15" s="49">
        <v>50.666666666666664</v>
      </c>
      <c r="E15" s="49">
        <v>21.333333333333332</v>
      </c>
      <c r="F15" s="49">
        <v>47</v>
      </c>
      <c r="G15" s="49">
        <v>126</v>
      </c>
      <c r="H15" s="49">
        <v>21.5</v>
      </c>
    </row>
    <row r="16" spans="1:8" x14ac:dyDescent="0.3">
      <c r="A16" s="9" t="s">
        <v>9</v>
      </c>
      <c r="B16" s="49">
        <v>24.53125</v>
      </c>
      <c r="C16" s="49">
        <v>15.27536231884058</v>
      </c>
      <c r="D16" s="49">
        <v>23.862745098039216</v>
      </c>
      <c r="E16" s="49">
        <v>32.631578947368418</v>
      </c>
      <c r="F16" s="49">
        <v>23.176470588235293</v>
      </c>
      <c r="G16" s="49">
        <v>31.209302325581394</v>
      </c>
      <c r="H16" s="49">
        <v>22.44736842105263</v>
      </c>
    </row>
    <row r="17" spans="1:8" x14ac:dyDescent="0.3">
      <c r="A17" s="9" t="s">
        <v>10</v>
      </c>
      <c r="B17" s="49">
        <v>27.225806451612904</v>
      </c>
      <c r="C17" s="49">
        <v>15.870967741935484</v>
      </c>
      <c r="D17" s="49">
        <v>51.323529411764703</v>
      </c>
      <c r="E17" s="49">
        <v>53.764705882352942</v>
      </c>
      <c r="F17" s="49">
        <v>33.5</v>
      </c>
      <c r="G17" s="49">
        <v>13.846153846153847</v>
      </c>
      <c r="H17" s="49">
        <v>10.129032258064516</v>
      </c>
    </row>
    <row r="18" spans="1:8" x14ac:dyDescent="0.3">
      <c r="A18" s="9" t="s">
        <v>11</v>
      </c>
      <c r="B18" s="49">
        <v>15.8</v>
      </c>
      <c r="C18" s="49">
        <v>17.125</v>
      </c>
      <c r="D18" s="49">
        <v>11.407407407407407</v>
      </c>
      <c r="E18" s="49">
        <v>22.666666666666668</v>
      </c>
      <c r="F18" s="49">
        <v>17.026315789473685</v>
      </c>
      <c r="G18" s="49">
        <v>24.222222222222221</v>
      </c>
      <c r="H18" s="49">
        <v>32.166666666666664</v>
      </c>
    </row>
    <row r="19" spans="1:8" x14ac:dyDescent="0.3">
      <c r="A19" s="48" t="s">
        <v>55</v>
      </c>
    </row>
    <row r="21" spans="1:8" ht="32.25" customHeight="1" x14ac:dyDescent="0.3">
      <c r="A21" s="118" t="s">
        <v>90</v>
      </c>
      <c r="B21" s="129"/>
      <c r="C21" s="129"/>
      <c r="D21" s="129"/>
      <c r="E21" s="129"/>
      <c r="F21" s="129"/>
      <c r="G21" s="129"/>
      <c r="H21" s="129"/>
    </row>
    <row r="22" spans="1:8" x14ac:dyDescent="0.3">
      <c r="A22" s="142" t="s">
        <v>14</v>
      </c>
      <c r="B22" s="140" t="s">
        <v>0</v>
      </c>
      <c r="C22" s="140"/>
      <c r="D22" s="140"/>
      <c r="E22" s="140"/>
      <c r="F22" s="140"/>
      <c r="G22" s="140"/>
      <c r="H22" s="140"/>
    </row>
    <row r="23" spans="1:8" x14ac:dyDescent="0.3">
      <c r="A23" s="142"/>
      <c r="B23" s="8">
        <v>2017</v>
      </c>
      <c r="C23" s="8">
        <v>2018</v>
      </c>
      <c r="D23" s="8">
        <v>2019</v>
      </c>
      <c r="E23" s="8">
        <v>2020</v>
      </c>
      <c r="F23" s="8">
        <v>2021</v>
      </c>
      <c r="G23" s="8">
        <v>2022</v>
      </c>
      <c r="H23" s="8">
        <v>2023</v>
      </c>
    </row>
    <row r="24" spans="1:8" x14ac:dyDescent="0.3">
      <c r="A24" s="9" t="s">
        <v>7</v>
      </c>
      <c r="B24" s="49">
        <v>15.194444444444445</v>
      </c>
      <c r="C24" s="49">
        <v>12.89922480620155</v>
      </c>
      <c r="D24" s="49">
        <v>13.621052631578948</v>
      </c>
      <c r="E24" s="49">
        <v>16.316666666666666</v>
      </c>
      <c r="F24" s="49">
        <v>19.714285714285715</v>
      </c>
      <c r="G24" s="49">
        <v>15.876712328767123</v>
      </c>
      <c r="H24" s="49">
        <v>17.706521739130434</v>
      </c>
    </row>
    <row r="25" spans="1:8" x14ac:dyDescent="0.3">
      <c r="A25" s="9" t="s">
        <v>8</v>
      </c>
      <c r="B25" s="49">
        <v>7.5</v>
      </c>
      <c r="C25" s="49">
        <v>6.2</v>
      </c>
      <c r="D25" s="49">
        <v>9</v>
      </c>
      <c r="E25" s="49">
        <v>19.333333333333332</v>
      </c>
      <c r="F25" s="49">
        <v>0</v>
      </c>
      <c r="G25" s="49">
        <v>36</v>
      </c>
      <c r="H25" s="49">
        <v>52.166666666666664</v>
      </c>
    </row>
    <row r="26" spans="1:8" x14ac:dyDescent="0.3">
      <c r="A26" s="9" t="s">
        <v>9</v>
      </c>
      <c r="B26" s="49">
        <v>11.1</v>
      </c>
      <c r="C26" s="49">
        <v>17.782608695652176</v>
      </c>
      <c r="D26" s="49">
        <v>8.7142857142857135</v>
      </c>
      <c r="E26" s="49">
        <v>8.4</v>
      </c>
      <c r="F26" s="49">
        <v>8</v>
      </c>
      <c r="G26" s="49">
        <v>11.857142857142858</v>
      </c>
      <c r="H26" s="49">
        <v>37.333333333333336</v>
      </c>
    </row>
    <row r="27" spans="1:8" x14ac:dyDescent="0.3">
      <c r="A27" s="9" t="s">
        <v>10</v>
      </c>
      <c r="B27" s="49">
        <v>19.333333333333332</v>
      </c>
      <c r="C27" s="49">
        <v>11.222222222222221</v>
      </c>
      <c r="D27" s="49">
        <v>6</v>
      </c>
      <c r="E27" s="49">
        <v>8</v>
      </c>
      <c r="F27" s="49">
        <v>13.75</v>
      </c>
      <c r="G27" s="49">
        <v>19.600000000000001</v>
      </c>
      <c r="H27" s="49">
        <v>38</v>
      </c>
    </row>
    <row r="28" spans="1:8" x14ac:dyDescent="0.3">
      <c r="A28" s="9" t="s">
        <v>11</v>
      </c>
      <c r="B28" s="49">
        <v>14.333333333333334</v>
      </c>
      <c r="C28" s="49">
        <v>23.9375</v>
      </c>
      <c r="D28" s="49">
        <v>10.181818181818182</v>
      </c>
      <c r="E28" s="49">
        <v>20.100000000000001</v>
      </c>
      <c r="F28" s="49">
        <v>10</v>
      </c>
      <c r="G28" s="49">
        <v>24.791666666666668</v>
      </c>
      <c r="H28" s="49">
        <v>9.8095238095238102</v>
      </c>
    </row>
    <row r="29" spans="1:8" x14ac:dyDescent="0.3">
      <c r="A29" s="48" t="s">
        <v>55</v>
      </c>
    </row>
  </sheetData>
  <mergeCells count="9">
    <mergeCell ref="A1:H1"/>
    <mergeCell ref="A11:H11"/>
    <mergeCell ref="A21:H21"/>
    <mergeCell ref="A22:A23"/>
    <mergeCell ref="B12:H12"/>
    <mergeCell ref="B2:H2"/>
    <mergeCell ref="B22:H22"/>
    <mergeCell ref="A2:A3"/>
    <mergeCell ref="A12:A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3951-E0DB-4F71-B723-8111F7EA28FA}">
  <dimension ref="A1:H30"/>
  <sheetViews>
    <sheetView workbookViewId="0">
      <selection activeCell="E16" sqref="E16"/>
    </sheetView>
  </sheetViews>
  <sheetFormatPr defaultRowHeight="14.4" x14ac:dyDescent="0.3"/>
  <cols>
    <col min="1" max="1" width="26" customWidth="1"/>
  </cols>
  <sheetData>
    <row r="1" spans="1:8" ht="31.5" customHeight="1" x14ac:dyDescent="0.3">
      <c r="A1" s="118" t="s">
        <v>106</v>
      </c>
      <c r="B1" s="118"/>
      <c r="C1" s="118"/>
      <c r="D1" s="118"/>
      <c r="E1" s="118"/>
      <c r="F1" s="118"/>
      <c r="G1" s="118"/>
      <c r="H1" s="118"/>
    </row>
    <row r="2" spans="1:8" x14ac:dyDescent="0.3">
      <c r="A2" s="152" t="s">
        <v>14</v>
      </c>
      <c r="B2" s="151" t="s">
        <v>0</v>
      </c>
      <c r="C2" s="151"/>
      <c r="D2" s="151"/>
      <c r="E2" s="151"/>
      <c r="F2" s="151"/>
      <c r="G2" s="151"/>
      <c r="H2" s="151"/>
    </row>
    <row r="3" spans="1:8" x14ac:dyDescent="0.3">
      <c r="A3" s="152"/>
      <c r="B3" s="28">
        <v>2017</v>
      </c>
      <c r="C3" s="11">
        <v>2018</v>
      </c>
      <c r="D3" s="11">
        <v>2019</v>
      </c>
      <c r="E3" s="11">
        <v>2020</v>
      </c>
      <c r="F3" s="11">
        <v>2021</v>
      </c>
      <c r="G3" s="11">
        <v>2022</v>
      </c>
      <c r="H3" s="11">
        <v>2023</v>
      </c>
    </row>
    <row r="4" spans="1:8" x14ac:dyDescent="0.3">
      <c r="A4" s="10" t="s">
        <v>7</v>
      </c>
      <c r="B4" s="31">
        <v>0.62636176268524879</v>
      </c>
      <c r="C4" s="31">
        <v>0.62247981374151684</v>
      </c>
      <c r="D4" s="31">
        <v>0.61332625431377752</v>
      </c>
      <c r="E4" s="31">
        <v>0.60278658953784914</v>
      </c>
      <c r="F4" s="31">
        <v>0.57909566617469477</v>
      </c>
      <c r="G4" s="31">
        <v>0.56502899806679552</v>
      </c>
      <c r="H4" s="31">
        <v>0.57170769831965607</v>
      </c>
    </row>
    <row r="5" spans="1:8" x14ac:dyDescent="0.3">
      <c r="A5" s="10" t="s">
        <v>8</v>
      </c>
      <c r="B5" s="31">
        <v>0.65669014084507038</v>
      </c>
      <c r="C5" s="31">
        <v>0.61717352415026838</v>
      </c>
      <c r="D5" s="31">
        <v>0.62935779816513759</v>
      </c>
      <c r="E5" s="31">
        <v>0.64029666254635353</v>
      </c>
      <c r="F5" s="31">
        <v>0.60413971539456668</v>
      </c>
      <c r="G5" s="31">
        <v>0.63183279742765275</v>
      </c>
      <c r="H5" s="31">
        <v>0.60468750000000004</v>
      </c>
    </row>
    <row r="6" spans="1:8" x14ac:dyDescent="0.3">
      <c r="A6" s="10" t="s">
        <v>9</v>
      </c>
      <c r="B6" s="31">
        <v>0.43801295896328296</v>
      </c>
      <c r="C6" s="31">
        <v>0.40039621395553598</v>
      </c>
      <c r="D6" s="31">
        <v>0.46064485538169747</v>
      </c>
      <c r="E6" s="31">
        <v>0.47779171894604766</v>
      </c>
      <c r="F6" s="31">
        <v>0.49228824273072058</v>
      </c>
      <c r="G6" s="31">
        <v>0.45201955235400054</v>
      </c>
      <c r="H6" s="31">
        <v>0.42051416579223505</v>
      </c>
    </row>
    <row r="7" spans="1:8" x14ac:dyDescent="0.3">
      <c r="A7" s="10" t="s">
        <v>10</v>
      </c>
      <c r="B7" s="31">
        <v>0.50896198542446325</v>
      </c>
      <c r="C7" s="31">
        <v>0.52422817419750567</v>
      </c>
      <c r="D7" s="31">
        <v>0.51786115479667494</v>
      </c>
      <c r="E7" s="31">
        <v>0.5509959203263739</v>
      </c>
      <c r="F7" s="31">
        <v>0.52164655784244141</v>
      </c>
      <c r="G7" s="31">
        <v>0.49101038237528488</v>
      </c>
      <c r="H7" s="31">
        <v>0.50630040322580649</v>
      </c>
    </row>
    <row r="8" spans="1:8" x14ac:dyDescent="0.3">
      <c r="A8" s="10" t="s">
        <v>11</v>
      </c>
      <c r="B8" s="31">
        <v>0.62154779969650986</v>
      </c>
      <c r="C8" s="31">
        <v>0.61903332332632843</v>
      </c>
      <c r="D8" s="31">
        <v>0.61149425287356318</v>
      </c>
      <c r="E8" s="31">
        <v>0.62106102911846828</v>
      </c>
      <c r="F8" s="31">
        <v>0.60332817337461297</v>
      </c>
      <c r="G8" s="31">
        <v>0.56570067487098052</v>
      </c>
      <c r="H8" s="31">
        <v>0.54844814534443609</v>
      </c>
    </row>
    <row r="9" spans="1:8" x14ac:dyDescent="0.3">
      <c r="A9" s="77" t="s">
        <v>59</v>
      </c>
      <c r="B9" s="33"/>
      <c r="C9" s="33"/>
      <c r="D9" s="33"/>
      <c r="E9" s="33"/>
      <c r="F9" s="33"/>
      <c r="G9" s="33"/>
      <c r="H9" s="33"/>
    </row>
    <row r="10" spans="1:8" x14ac:dyDescent="0.3">
      <c r="A10" s="32"/>
      <c r="B10" s="33"/>
      <c r="C10" s="33"/>
      <c r="D10" s="33"/>
      <c r="E10" s="33"/>
      <c r="F10" s="33"/>
      <c r="G10" s="33"/>
      <c r="H10" s="33"/>
    </row>
    <row r="11" spans="1:8" ht="32.4" customHeight="1" x14ac:dyDescent="0.3">
      <c r="A11" s="118" t="s">
        <v>107</v>
      </c>
      <c r="B11" s="118"/>
      <c r="C11" s="118"/>
      <c r="D11" s="118"/>
      <c r="E11" s="118"/>
      <c r="F11" s="118"/>
      <c r="G11" s="118"/>
      <c r="H11" s="118"/>
    </row>
    <row r="12" spans="1:8" x14ac:dyDescent="0.3">
      <c r="A12" s="140" t="s">
        <v>14</v>
      </c>
      <c r="B12" s="150" t="s">
        <v>0</v>
      </c>
      <c r="C12" s="150"/>
      <c r="D12" s="150"/>
      <c r="E12" s="150"/>
      <c r="F12" s="150"/>
      <c r="G12" s="150"/>
      <c r="H12" s="150"/>
    </row>
    <row r="13" spans="1:8" x14ac:dyDescent="0.3">
      <c r="A13" s="140"/>
      <c r="B13" s="18">
        <v>2017</v>
      </c>
      <c r="C13" s="2">
        <v>2018</v>
      </c>
      <c r="D13" s="2">
        <v>2019</v>
      </c>
      <c r="E13" s="2">
        <v>2020</v>
      </c>
      <c r="F13" s="2">
        <v>2021</v>
      </c>
      <c r="G13" s="2">
        <v>2022</v>
      </c>
      <c r="H13" s="2">
        <v>2023</v>
      </c>
    </row>
    <row r="14" spans="1:8" x14ac:dyDescent="0.3">
      <c r="A14" s="4" t="s">
        <v>7</v>
      </c>
      <c r="B14" s="34">
        <v>0.20390455531453361</v>
      </c>
      <c r="C14" s="34">
        <v>0.191233514352211</v>
      </c>
      <c r="D14" s="34">
        <v>0.19836488812392428</v>
      </c>
      <c r="E14" s="34">
        <v>0.22043795620437956</v>
      </c>
      <c r="F14" s="34">
        <v>0.18451400329489293</v>
      </c>
      <c r="G14" s="34">
        <v>0.19151785714285716</v>
      </c>
      <c r="H14" s="34">
        <v>0.21441689623507806</v>
      </c>
    </row>
    <row r="15" spans="1:8" x14ac:dyDescent="0.3">
      <c r="A15" s="4" t="s">
        <v>8</v>
      </c>
      <c r="B15" s="34">
        <v>0.15</v>
      </c>
      <c r="C15" s="34">
        <v>0.14285714285714285</v>
      </c>
      <c r="D15" s="34">
        <v>0.17857142857142858</v>
      </c>
      <c r="E15" s="34">
        <v>0.13333333333333333</v>
      </c>
      <c r="F15" s="34">
        <v>6.8965517241379309E-2</v>
      </c>
      <c r="G15" s="34">
        <v>7.6923076923076927E-2</v>
      </c>
      <c r="H15" s="34">
        <v>0.21818181818181817</v>
      </c>
    </row>
    <row r="16" spans="1:8" x14ac:dyDescent="0.3">
      <c r="A16" s="4" t="s">
        <v>9</v>
      </c>
      <c r="B16" s="34">
        <v>0.1910569105691057</v>
      </c>
      <c r="C16" s="34">
        <v>0.13958810068649885</v>
      </c>
      <c r="D16" s="34">
        <v>0.15706806282722513</v>
      </c>
      <c r="E16" s="34">
        <v>0.20296296296296296</v>
      </c>
      <c r="F16" s="34">
        <v>0.15084525357607281</v>
      </c>
      <c r="G16" s="34">
        <v>0.1595900439238653</v>
      </c>
      <c r="H16" s="34">
        <v>0.18352601156069365</v>
      </c>
    </row>
    <row r="17" spans="1:8" x14ac:dyDescent="0.3">
      <c r="A17" s="4" t="s">
        <v>10</v>
      </c>
      <c r="B17" s="34">
        <v>0.19393939393939394</v>
      </c>
      <c r="C17" s="34">
        <v>0.15717539863325741</v>
      </c>
      <c r="D17" s="34">
        <v>0.14784946236559141</v>
      </c>
      <c r="E17" s="34">
        <v>0.16981132075471697</v>
      </c>
      <c r="F17" s="34">
        <v>0.16959064327485379</v>
      </c>
      <c r="G17" s="34">
        <v>0.22168674698795179</v>
      </c>
      <c r="H17" s="34">
        <v>0.23312883435582821</v>
      </c>
    </row>
    <row r="18" spans="1:8" x14ac:dyDescent="0.3">
      <c r="A18" s="4" t="s">
        <v>11</v>
      </c>
      <c r="B18" s="34">
        <v>5.7395143487858721E-2</v>
      </c>
      <c r="C18" s="34">
        <v>6.6954643628509725E-2</v>
      </c>
      <c r="D18" s="34">
        <v>7.2527472527472533E-2</v>
      </c>
      <c r="E18" s="34">
        <v>6.9544364508393283E-2</v>
      </c>
      <c r="F18" s="34">
        <v>4.7413793103448273E-2</v>
      </c>
      <c r="G18" s="34">
        <v>0.10112359550561797</v>
      </c>
      <c r="H18" s="34">
        <v>9.1703056768558958E-2</v>
      </c>
    </row>
    <row r="19" spans="1:8" x14ac:dyDescent="0.3">
      <c r="A19" s="48" t="s">
        <v>55</v>
      </c>
    </row>
    <row r="21" spans="1:8" x14ac:dyDescent="0.3">
      <c r="B21" s="40"/>
      <c r="C21" s="40"/>
      <c r="D21" s="40"/>
      <c r="E21" s="40"/>
      <c r="F21" s="40"/>
      <c r="G21" s="40"/>
      <c r="H21" s="40"/>
    </row>
    <row r="22" spans="1:8" s="39" customFormat="1" ht="34.950000000000003" customHeight="1" x14ac:dyDescent="0.3">
      <c r="A22" s="118" t="s">
        <v>108</v>
      </c>
      <c r="B22" s="118"/>
      <c r="C22" s="118"/>
      <c r="D22" s="118"/>
      <c r="E22" s="118"/>
      <c r="F22" s="118"/>
      <c r="G22" s="118"/>
      <c r="H22" s="118"/>
    </row>
    <row r="23" spans="1:8" x14ac:dyDescent="0.3">
      <c r="A23" s="140" t="s">
        <v>14</v>
      </c>
      <c r="B23" s="150" t="s">
        <v>0</v>
      </c>
      <c r="C23" s="150"/>
      <c r="D23" s="150"/>
      <c r="E23" s="150"/>
      <c r="F23" s="150"/>
      <c r="G23" s="150"/>
      <c r="H23" s="150"/>
    </row>
    <row r="24" spans="1:8" x14ac:dyDescent="0.3">
      <c r="A24" s="140"/>
      <c r="B24" s="28">
        <v>2017</v>
      </c>
      <c r="C24" s="11">
        <v>2018</v>
      </c>
      <c r="D24" s="11">
        <v>2019</v>
      </c>
      <c r="E24" s="11">
        <v>2020</v>
      </c>
      <c r="F24" s="11">
        <v>2021</v>
      </c>
      <c r="G24" s="11">
        <v>2022</v>
      </c>
      <c r="H24" s="11">
        <v>2023</v>
      </c>
    </row>
    <row r="25" spans="1:8" x14ac:dyDescent="0.3">
      <c r="A25" s="10" t="s">
        <v>7</v>
      </c>
      <c r="B25" s="50">
        <v>1.5384615384615385E-2</v>
      </c>
      <c r="C25" s="50">
        <v>1.5254237288135594E-2</v>
      </c>
      <c r="D25" s="50">
        <v>2.1186440677966101E-2</v>
      </c>
      <c r="E25" s="50">
        <v>1.177536231884058E-2</v>
      </c>
      <c r="F25" s="50">
        <v>1.0801080108010801E-2</v>
      </c>
      <c r="G25" s="50">
        <v>2.1822849807445442E-2</v>
      </c>
      <c r="H25" s="50">
        <v>2.2164276401564539E-2</v>
      </c>
    </row>
    <row r="26" spans="1:8" x14ac:dyDescent="0.3">
      <c r="A26" s="10" t="s">
        <v>8</v>
      </c>
      <c r="B26" s="50">
        <v>0</v>
      </c>
      <c r="C26" s="50">
        <v>2.8571428571428571E-2</v>
      </c>
      <c r="D26" s="50">
        <v>0</v>
      </c>
      <c r="E26" s="50">
        <v>1.8518518518518517E-2</v>
      </c>
      <c r="F26" s="50">
        <v>0</v>
      </c>
      <c r="G26" s="50">
        <v>0</v>
      </c>
      <c r="H26" s="50">
        <v>0</v>
      </c>
    </row>
    <row r="27" spans="1:8" x14ac:dyDescent="0.3">
      <c r="A27" s="10" t="s">
        <v>9</v>
      </c>
      <c r="B27" s="50">
        <v>1.2345679012345678E-2</v>
      </c>
      <c r="C27" s="50">
        <v>1.3392857142857142E-2</v>
      </c>
      <c r="D27" s="50">
        <v>1.7777777777777778E-2</v>
      </c>
      <c r="E27" s="50">
        <v>0</v>
      </c>
      <c r="F27" s="50">
        <v>0</v>
      </c>
      <c r="G27" s="50">
        <v>1.7543859649122806E-2</v>
      </c>
      <c r="H27" s="50">
        <v>9.0909090909090905E-3</v>
      </c>
    </row>
    <row r="28" spans="1:8" x14ac:dyDescent="0.3">
      <c r="A28" s="10" t="s">
        <v>10</v>
      </c>
      <c r="B28" s="50">
        <v>1.2658227848101266E-2</v>
      </c>
      <c r="C28" s="50">
        <v>2.5974025974025976E-2</v>
      </c>
      <c r="D28" s="50">
        <v>1.282051282051282E-2</v>
      </c>
      <c r="E28" s="50">
        <v>4.3478260869565216E-2</v>
      </c>
      <c r="F28" s="50">
        <v>1.4705882352941176E-2</v>
      </c>
      <c r="G28" s="50">
        <v>0</v>
      </c>
      <c r="H28" s="50">
        <v>0</v>
      </c>
    </row>
    <row r="29" spans="1:8" x14ac:dyDescent="0.3">
      <c r="A29" s="10" t="s">
        <v>11</v>
      </c>
      <c r="B29" s="50">
        <v>0</v>
      </c>
      <c r="C29" s="50">
        <v>4.830917874396135E-3</v>
      </c>
      <c r="D29" s="50">
        <v>0</v>
      </c>
      <c r="E29" s="50">
        <v>4.2735042735042739E-3</v>
      </c>
      <c r="F29" s="50">
        <v>0</v>
      </c>
      <c r="G29" s="50">
        <v>0</v>
      </c>
      <c r="H29" s="50">
        <v>3.4013605442176874E-2</v>
      </c>
    </row>
    <row r="30" spans="1:8" x14ac:dyDescent="0.3">
      <c r="A30" s="48" t="s">
        <v>55</v>
      </c>
    </row>
  </sheetData>
  <mergeCells count="9">
    <mergeCell ref="B23:H23"/>
    <mergeCell ref="A12:A13"/>
    <mergeCell ref="A23:A24"/>
    <mergeCell ref="A1:H1"/>
    <mergeCell ref="A11:H11"/>
    <mergeCell ref="A22:H22"/>
    <mergeCell ref="B2:H2"/>
    <mergeCell ref="A2:A3"/>
    <mergeCell ref="B12:H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F038C-D979-4E1D-B171-865C1FF367CB}">
  <dimension ref="A1:O32"/>
  <sheetViews>
    <sheetView workbookViewId="0">
      <selection activeCell="P10" sqref="P10"/>
    </sheetView>
  </sheetViews>
  <sheetFormatPr defaultRowHeight="14.4" x14ac:dyDescent="0.3"/>
  <cols>
    <col min="1" max="1" width="28.33203125" customWidth="1"/>
    <col min="2" max="2" width="8.44140625" customWidth="1"/>
    <col min="3" max="3" width="8.88671875" customWidth="1"/>
    <col min="4" max="4" width="8.6640625" customWidth="1"/>
    <col min="5" max="5" width="7.88671875" customWidth="1"/>
    <col min="6" max="6" width="7.6640625" customWidth="1"/>
    <col min="7" max="7" width="7.88671875" customWidth="1"/>
    <col min="8" max="8" width="7.6640625" customWidth="1"/>
    <col min="9" max="9" width="7.88671875" customWidth="1"/>
    <col min="10" max="10" width="8.33203125" customWidth="1"/>
    <col min="11" max="11" width="8.109375" customWidth="1"/>
    <col min="12" max="12" width="8.33203125" customWidth="1"/>
    <col min="13" max="13" width="9.109375" customWidth="1"/>
    <col min="14" max="14" width="8.5546875" customWidth="1"/>
    <col min="15" max="15" width="8" customWidth="1"/>
  </cols>
  <sheetData>
    <row r="1" spans="1:15" ht="18.75" customHeight="1" x14ac:dyDescent="0.3">
      <c r="A1" s="129" t="s">
        <v>109</v>
      </c>
      <c r="B1" s="129"/>
      <c r="C1" s="129"/>
      <c r="D1" s="129"/>
      <c r="E1" s="129"/>
      <c r="F1" s="129"/>
      <c r="G1" s="129"/>
      <c r="H1" s="129"/>
      <c r="I1" s="129"/>
      <c r="J1" s="129"/>
      <c r="K1" s="129"/>
      <c r="L1" s="129"/>
      <c r="M1" s="129"/>
      <c r="N1" s="129"/>
      <c r="O1" s="129"/>
    </row>
    <row r="2" spans="1:15" x14ac:dyDescent="0.3">
      <c r="A2" s="153" t="s">
        <v>14</v>
      </c>
      <c r="B2" s="140" t="s">
        <v>0</v>
      </c>
      <c r="C2" s="140"/>
      <c r="D2" s="140"/>
      <c r="E2" s="140"/>
      <c r="F2" s="140"/>
      <c r="G2" s="140"/>
      <c r="H2" s="140"/>
      <c r="I2" s="140" t="s">
        <v>0</v>
      </c>
      <c r="J2" s="156"/>
      <c r="K2" s="156"/>
      <c r="L2" s="156"/>
      <c r="M2" s="156"/>
      <c r="N2" s="156"/>
      <c r="O2" s="156"/>
    </row>
    <row r="3" spans="1:15" x14ac:dyDescent="0.3">
      <c r="A3" s="154"/>
      <c r="B3" s="8">
        <v>2017</v>
      </c>
      <c r="C3" s="8">
        <v>2018</v>
      </c>
      <c r="D3" s="8">
        <v>2019</v>
      </c>
      <c r="E3" s="8">
        <v>2020</v>
      </c>
      <c r="F3" s="8">
        <v>2021</v>
      </c>
      <c r="G3" s="8">
        <v>2022</v>
      </c>
      <c r="H3" s="8">
        <v>2023</v>
      </c>
      <c r="I3" s="28">
        <v>2017</v>
      </c>
      <c r="J3" s="11">
        <v>2018</v>
      </c>
      <c r="K3" s="11">
        <v>2019</v>
      </c>
      <c r="L3" s="11">
        <v>2020</v>
      </c>
      <c r="M3" s="11">
        <v>2021</v>
      </c>
      <c r="N3" s="11">
        <v>2022</v>
      </c>
      <c r="O3" s="11">
        <v>2023</v>
      </c>
    </row>
    <row r="4" spans="1:15" x14ac:dyDescent="0.3">
      <c r="A4" s="155"/>
      <c r="B4" s="150" t="s">
        <v>24</v>
      </c>
      <c r="C4" s="150"/>
      <c r="D4" s="150"/>
      <c r="E4" s="150"/>
      <c r="F4" s="150"/>
      <c r="G4" s="150"/>
      <c r="H4" s="150"/>
      <c r="I4" s="150" t="s">
        <v>15</v>
      </c>
      <c r="J4" s="150"/>
      <c r="K4" s="150"/>
      <c r="L4" s="150"/>
      <c r="M4" s="150"/>
      <c r="N4" s="150"/>
      <c r="O4" s="150"/>
    </row>
    <row r="5" spans="1:15" x14ac:dyDescent="0.3">
      <c r="A5" s="9" t="s">
        <v>7</v>
      </c>
      <c r="B5" s="16">
        <v>12764</v>
      </c>
      <c r="C5" s="16">
        <v>12566</v>
      </c>
      <c r="D5" s="16">
        <v>11552</v>
      </c>
      <c r="E5" s="16">
        <v>9691</v>
      </c>
      <c r="F5" s="16">
        <v>8632</v>
      </c>
      <c r="G5" s="16">
        <v>8476</v>
      </c>
      <c r="H5" s="16">
        <v>8778</v>
      </c>
      <c r="I5" s="13">
        <v>90235</v>
      </c>
      <c r="J5" s="13">
        <v>95829</v>
      </c>
      <c r="K5" s="13">
        <v>93545</v>
      </c>
      <c r="L5" s="13">
        <v>83677</v>
      </c>
      <c r="M5" s="13">
        <v>76567</v>
      </c>
      <c r="N5" s="13">
        <v>72807</v>
      </c>
      <c r="O5" s="13">
        <v>75509</v>
      </c>
    </row>
    <row r="6" spans="1:15" x14ac:dyDescent="0.3">
      <c r="A6" s="9" t="s">
        <v>8</v>
      </c>
      <c r="B6" s="16">
        <v>746</v>
      </c>
      <c r="C6" s="16">
        <v>690</v>
      </c>
      <c r="D6" s="16">
        <v>686</v>
      </c>
      <c r="E6" s="16">
        <v>518</v>
      </c>
      <c r="F6" s="16">
        <v>467</v>
      </c>
      <c r="G6" s="16">
        <v>393</v>
      </c>
      <c r="H6" s="16">
        <v>387</v>
      </c>
      <c r="I6" s="13">
        <v>4208</v>
      </c>
      <c r="J6" s="13">
        <v>4276</v>
      </c>
      <c r="K6" s="13">
        <v>4562</v>
      </c>
      <c r="L6" s="13">
        <v>3451</v>
      </c>
      <c r="M6" s="13">
        <v>2581</v>
      </c>
      <c r="N6" s="13">
        <v>2142</v>
      </c>
      <c r="O6" s="13">
        <v>2452</v>
      </c>
    </row>
    <row r="7" spans="1:15" x14ac:dyDescent="0.3">
      <c r="A7" s="9" t="s">
        <v>9</v>
      </c>
      <c r="B7" s="16">
        <v>2028</v>
      </c>
      <c r="C7" s="16">
        <v>1819</v>
      </c>
      <c r="D7" s="16">
        <v>1943</v>
      </c>
      <c r="E7" s="16">
        <v>1904</v>
      </c>
      <c r="F7" s="16">
        <v>1947</v>
      </c>
      <c r="G7" s="16">
        <v>1757</v>
      </c>
      <c r="H7" s="16">
        <v>1603</v>
      </c>
      <c r="I7" s="13">
        <v>11677</v>
      </c>
      <c r="J7" s="13">
        <v>10750</v>
      </c>
      <c r="K7" s="13">
        <v>13153</v>
      </c>
      <c r="L7" s="13">
        <v>14390</v>
      </c>
      <c r="M7" s="13">
        <v>15838</v>
      </c>
      <c r="N7" s="13">
        <v>14581</v>
      </c>
      <c r="O7" s="13">
        <v>12516</v>
      </c>
    </row>
    <row r="8" spans="1:15" x14ac:dyDescent="0.3">
      <c r="A8" s="9" t="s">
        <v>10</v>
      </c>
      <c r="B8" s="16">
        <v>2584</v>
      </c>
      <c r="C8" s="16">
        <v>2564</v>
      </c>
      <c r="D8" s="16">
        <v>2305</v>
      </c>
      <c r="E8" s="16">
        <v>2296</v>
      </c>
      <c r="F8" s="16">
        <v>2205</v>
      </c>
      <c r="G8" s="16">
        <v>1939</v>
      </c>
      <c r="H8" s="16">
        <v>2009</v>
      </c>
      <c r="I8" s="13">
        <v>13622</v>
      </c>
      <c r="J8" s="13">
        <v>14502</v>
      </c>
      <c r="K8" s="13">
        <v>13907</v>
      </c>
      <c r="L8" s="13">
        <v>14391</v>
      </c>
      <c r="M8" s="13">
        <v>14030</v>
      </c>
      <c r="N8" s="13">
        <v>12880</v>
      </c>
      <c r="O8" s="13">
        <v>12898</v>
      </c>
    </row>
    <row r="9" spans="1:15" x14ac:dyDescent="0.3">
      <c r="A9" s="9" t="s">
        <v>11</v>
      </c>
      <c r="B9" s="16">
        <v>2048</v>
      </c>
      <c r="C9" s="16">
        <v>2062</v>
      </c>
      <c r="D9" s="16">
        <v>1862</v>
      </c>
      <c r="E9" s="16">
        <v>1557</v>
      </c>
      <c r="F9" s="16">
        <v>1559</v>
      </c>
      <c r="G9" s="16">
        <v>1425</v>
      </c>
      <c r="H9" s="16">
        <v>1449</v>
      </c>
      <c r="I9" s="13">
        <v>10609</v>
      </c>
      <c r="J9" s="13">
        <v>10874</v>
      </c>
      <c r="K9" s="13">
        <v>9988</v>
      </c>
      <c r="L9" s="13">
        <v>8274</v>
      </c>
      <c r="M9" s="13">
        <v>8725</v>
      </c>
      <c r="N9" s="13">
        <v>8068</v>
      </c>
      <c r="O9" s="13">
        <v>8396</v>
      </c>
    </row>
    <row r="10" spans="1:15" x14ac:dyDescent="0.3">
      <c r="A10" s="48" t="s">
        <v>55</v>
      </c>
    </row>
    <row r="12" spans="1:15" x14ac:dyDescent="0.3">
      <c r="A12" s="118" t="s">
        <v>110</v>
      </c>
      <c r="B12" s="118"/>
      <c r="C12" s="118"/>
      <c r="D12" s="118"/>
      <c r="E12" s="118"/>
      <c r="F12" s="118"/>
      <c r="G12" s="118"/>
      <c r="H12" s="118"/>
      <c r="I12" s="118"/>
      <c r="J12" s="118"/>
      <c r="K12" s="118"/>
      <c r="L12" s="118"/>
      <c r="M12" s="118"/>
      <c r="N12" s="118"/>
      <c r="O12" s="118"/>
    </row>
    <row r="13" spans="1:15" x14ac:dyDescent="0.3">
      <c r="A13" s="153" t="s">
        <v>14</v>
      </c>
      <c r="B13" s="157" t="s">
        <v>0</v>
      </c>
      <c r="C13" s="158"/>
      <c r="D13" s="158"/>
      <c r="E13" s="158"/>
      <c r="F13" s="158"/>
      <c r="G13" s="158"/>
      <c r="H13" s="159"/>
      <c r="I13" s="157" t="s">
        <v>0</v>
      </c>
      <c r="J13" s="158"/>
      <c r="K13" s="158"/>
      <c r="L13" s="158"/>
      <c r="M13" s="158"/>
      <c r="N13" s="158"/>
      <c r="O13" s="159"/>
    </row>
    <row r="14" spans="1:15" x14ac:dyDescent="0.3">
      <c r="A14" s="154"/>
      <c r="B14" s="11">
        <v>2017</v>
      </c>
      <c r="C14" s="11">
        <v>2018</v>
      </c>
      <c r="D14" s="11">
        <v>2019</v>
      </c>
      <c r="E14" s="11">
        <v>2020</v>
      </c>
      <c r="F14" s="11">
        <v>2021</v>
      </c>
      <c r="G14" s="11">
        <v>2022</v>
      </c>
      <c r="H14" s="11">
        <v>2023</v>
      </c>
      <c r="I14" s="28">
        <v>2017</v>
      </c>
      <c r="J14" s="11">
        <v>2018</v>
      </c>
      <c r="K14" s="11">
        <v>2019</v>
      </c>
      <c r="L14" s="11">
        <v>2020</v>
      </c>
      <c r="M14" s="11">
        <v>2021</v>
      </c>
      <c r="N14" s="11">
        <v>2022</v>
      </c>
      <c r="O14" s="11">
        <v>2023</v>
      </c>
    </row>
    <row r="15" spans="1:15" x14ac:dyDescent="0.3">
      <c r="A15" s="155"/>
      <c r="B15" s="150" t="s">
        <v>24</v>
      </c>
      <c r="C15" s="150"/>
      <c r="D15" s="150"/>
      <c r="E15" s="150"/>
      <c r="F15" s="150"/>
      <c r="G15" s="150"/>
      <c r="H15" s="150"/>
      <c r="I15" s="150" t="s">
        <v>15</v>
      </c>
      <c r="J15" s="150"/>
      <c r="K15" s="150"/>
      <c r="L15" s="150"/>
      <c r="M15" s="150"/>
      <c r="N15" s="150"/>
      <c r="O15" s="150"/>
    </row>
    <row r="16" spans="1:15" x14ac:dyDescent="0.3">
      <c r="A16" s="9" t="s">
        <v>7</v>
      </c>
      <c r="B16" s="43">
        <v>564</v>
      </c>
      <c r="C16" s="43">
        <v>493</v>
      </c>
      <c r="D16" s="43">
        <v>461</v>
      </c>
      <c r="E16" s="43">
        <v>453</v>
      </c>
      <c r="F16" s="43">
        <v>336</v>
      </c>
      <c r="G16" s="43">
        <v>429</v>
      </c>
      <c r="H16" s="43">
        <v>467</v>
      </c>
      <c r="I16" s="41">
        <v>4523</v>
      </c>
      <c r="J16" s="41">
        <v>4734</v>
      </c>
      <c r="K16" s="41">
        <v>4813</v>
      </c>
      <c r="L16" s="41">
        <v>4321</v>
      </c>
      <c r="M16" s="41">
        <v>4005</v>
      </c>
      <c r="N16" s="41">
        <v>5042</v>
      </c>
      <c r="O16" s="41">
        <v>5775</v>
      </c>
    </row>
    <row r="17" spans="1:15" x14ac:dyDescent="0.3">
      <c r="A17" s="9" t="s">
        <v>8</v>
      </c>
      <c r="B17" s="43">
        <v>9</v>
      </c>
      <c r="C17" s="43">
        <v>12</v>
      </c>
      <c r="D17" s="43">
        <v>5</v>
      </c>
      <c r="E17" s="43">
        <v>4</v>
      </c>
      <c r="F17" s="43">
        <v>2</v>
      </c>
      <c r="G17" s="43">
        <v>3</v>
      </c>
      <c r="H17" s="43">
        <v>12</v>
      </c>
      <c r="I17" s="41">
        <v>66</v>
      </c>
      <c r="J17" s="41">
        <v>134</v>
      </c>
      <c r="K17" s="41">
        <v>43</v>
      </c>
      <c r="L17" s="41">
        <v>84</v>
      </c>
      <c r="M17" s="41">
        <v>25</v>
      </c>
      <c r="N17" s="41">
        <v>36</v>
      </c>
      <c r="O17" s="41">
        <v>192</v>
      </c>
    </row>
    <row r="18" spans="1:15" x14ac:dyDescent="0.3">
      <c r="A18" s="9" t="s">
        <v>9</v>
      </c>
      <c r="B18" s="43">
        <v>141</v>
      </c>
      <c r="C18" s="43">
        <v>122</v>
      </c>
      <c r="D18" s="43">
        <v>120</v>
      </c>
      <c r="E18" s="43">
        <v>137</v>
      </c>
      <c r="F18" s="43">
        <v>116</v>
      </c>
      <c r="G18" s="43">
        <v>109</v>
      </c>
      <c r="H18" s="43">
        <v>127</v>
      </c>
      <c r="I18" s="41">
        <v>1014</v>
      </c>
      <c r="J18" s="41">
        <v>842</v>
      </c>
      <c r="K18" s="41">
        <v>1047</v>
      </c>
      <c r="L18" s="41">
        <v>1269</v>
      </c>
      <c r="M18" s="41">
        <v>1287</v>
      </c>
      <c r="N18" s="41">
        <v>924</v>
      </c>
      <c r="O18" s="41">
        <v>1076</v>
      </c>
    </row>
    <row r="19" spans="1:15" x14ac:dyDescent="0.3">
      <c r="A19" s="9" t="s">
        <v>10</v>
      </c>
      <c r="B19" s="43">
        <v>96</v>
      </c>
      <c r="C19" s="43">
        <v>69</v>
      </c>
      <c r="D19" s="43">
        <v>55</v>
      </c>
      <c r="E19" s="43">
        <v>54</v>
      </c>
      <c r="F19" s="43">
        <v>58</v>
      </c>
      <c r="G19" s="43">
        <v>92</v>
      </c>
      <c r="H19" s="43">
        <v>114</v>
      </c>
      <c r="I19" s="41">
        <v>752</v>
      </c>
      <c r="J19" s="41">
        <v>455</v>
      </c>
      <c r="K19" s="41">
        <v>531</v>
      </c>
      <c r="L19" s="41">
        <v>450</v>
      </c>
      <c r="M19" s="41">
        <v>611</v>
      </c>
      <c r="N19" s="41">
        <v>709</v>
      </c>
      <c r="O19" s="41">
        <v>1199</v>
      </c>
    </row>
    <row r="20" spans="1:15" x14ac:dyDescent="0.3">
      <c r="A20" s="9" t="s">
        <v>11</v>
      </c>
      <c r="B20" s="43">
        <v>26</v>
      </c>
      <c r="C20" s="43">
        <v>31</v>
      </c>
      <c r="D20" s="43">
        <v>33</v>
      </c>
      <c r="E20" s="43">
        <v>29</v>
      </c>
      <c r="F20" s="43">
        <v>22</v>
      </c>
      <c r="G20" s="43">
        <v>45</v>
      </c>
      <c r="H20" s="43">
        <v>42</v>
      </c>
      <c r="I20" s="41">
        <v>241</v>
      </c>
      <c r="J20" s="41">
        <v>246</v>
      </c>
      <c r="K20" s="41">
        <v>271</v>
      </c>
      <c r="L20" s="41">
        <v>313</v>
      </c>
      <c r="M20" s="41">
        <v>216</v>
      </c>
      <c r="N20" s="41">
        <v>456</v>
      </c>
      <c r="O20" s="41">
        <v>772</v>
      </c>
    </row>
    <row r="21" spans="1:15" x14ac:dyDescent="0.3">
      <c r="A21" s="48" t="s">
        <v>55</v>
      </c>
      <c r="B21" s="35"/>
      <c r="C21" s="35"/>
      <c r="D21" s="35"/>
      <c r="E21" s="35"/>
      <c r="F21" s="35"/>
      <c r="G21" s="35"/>
      <c r="H21" s="35"/>
    </row>
    <row r="23" spans="1:15" x14ac:dyDescent="0.3">
      <c r="A23" s="129" t="s">
        <v>111</v>
      </c>
      <c r="B23" s="129"/>
      <c r="C23" s="129"/>
      <c r="D23" s="129"/>
      <c r="E23" s="129"/>
      <c r="F23" s="129"/>
      <c r="G23" s="129"/>
      <c r="H23" s="129"/>
      <c r="I23" s="129"/>
      <c r="J23" s="129"/>
      <c r="K23" s="129"/>
      <c r="L23" s="129"/>
      <c r="M23" s="129"/>
      <c r="N23" s="129"/>
      <c r="O23" s="129"/>
    </row>
    <row r="24" spans="1:15" x14ac:dyDescent="0.3">
      <c r="A24" s="153" t="s">
        <v>14</v>
      </c>
      <c r="B24" s="160" t="s">
        <v>0</v>
      </c>
      <c r="C24" s="160"/>
      <c r="D24" s="160"/>
      <c r="E24" s="160"/>
      <c r="F24" s="160"/>
      <c r="G24" s="160"/>
      <c r="H24" s="160"/>
      <c r="I24" s="160" t="s">
        <v>0</v>
      </c>
      <c r="J24" s="160"/>
      <c r="K24" s="160"/>
      <c r="L24" s="160"/>
      <c r="M24" s="160"/>
      <c r="N24" s="160"/>
      <c r="O24" s="160"/>
    </row>
    <row r="25" spans="1:15" x14ac:dyDescent="0.3">
      <c r="A25" s="154"/>
      <c r="B25" s="11">
        <v>2017</v>
      </c>
      <c r="C25" s="11">
        <v>2018</v>
      </c>
      <c r="D25" s="11">
        <v>2019</v>
      </c>
      <c r="E25" s="11">
        <v>2020</v>
      </c>
      <c r="F25" s="11">
        <v>2021</v>
      </c>
      <c r="G25" s="11">
        <v>2022</v>
      </c>
      <c r="H25" s="11">
        <v>2023</v>
      </c>
      <c r="I25" s="28">
        <v>2017</v>
      </c>
      <c r="J25" s="11">
        <v>2018</v>
      </c>
      <c r="K25" s="11">
        <v>2019</v>
      </c>
      <c r="L25" s="11">
        <v>2020</v>
      </c>
      <c r="M25" s="11">
        <v>2021</v>
      </c>
      <c r="N25" s="11">
        <v>2022</v>
      </c>
      <c r="O25" s="11">
        <v>2023</v>
      </c>
    </row>
    <row r="26" spans="1:15" x14ac:dyDescent="0.3">
      <c r="A26" s="155"/>
      <c r="B26" s="150" t="s">
        <v>24</v>
      </c>
      <c r="C26" s="150"/>
      <c r="D26" s="150"/>
      <c r="E26" s="150"/>
      <c r="F26" s="150"/>
      <c r="G26" s="150"/>
      <c r="H26" s="150"/>
      <c r="I26" s="150" t="s">
        <v>15</v>
      </c>
      <c r="J26" s="150"/>
      <c r="K26" s="150"/>
      <c r="L26" s="150"/>
      <c r="M26" s="150"/>
      <c r="N26" s="150"/>
      <c r="O26" s="150"/>
    </row>
    <row r="27" spans="1:15" x14ac:dyDescent="0.3">
      <c r="A27" s="9" t="s">
        <v>7</v>
      </c>
      <c r="B27" s="44">
        <v>18</v>
      </c>
      <c r="C27" s="44">
        <v>18</v>
      </c>
      <c r="D27" s="44">
        <v>25</v>
      </c>
      <c r="E27" s="44">
        <v>13</v>
      </c>
      <c r="F27" s="44">
        <v>12</v>
      </c>
      <c r="G27" s="44">
        <v>17</v>
      </c>
      <c r="H27" s="45">
        <v>17</v>
      </c>
      <c r="I27" s="46">
        <v>121</v>
      </c>
      <c r="J27" s="46">
        <v>146</v>
      </c>
      <c r="K27" s="46">
        <v>238</v>
      </c>
      <c r="L27" s="46">
        <v>275</v>
      </c>
      <c r="M27" s="46">
        <v>122</v>
      </c>
      <c r="N27" s="46">
        <v>198</v>
      </c>
      <c r="O27" s="46">
        <v>309</v>
      </c>
    </row>
    <row r="28" spans="1:15" x14ac:dyDescent="0.3">
      <c r="A28" s="9" t="s">
        <v>8</v>
      </c>
      <c r="B28" s="44">
        <v>0</v>
      </c>
      <c r="C28" s="44">
        <v>1</v>
      </c>
      <c r="D28" s="44">
        <v>0</v>
      </c>
      <c r="E28" s="44">
        <v>1</v>
      </c>
      <c r="F28" s="44">
        <v>0</v>
      </c>
      <c r="G28" s="44">
        <v>0</v>
      </c>
      <c r="H28" s="45">
        <v>0</v>
      </c>
      <c r="I28" s="46">
        <v>0</v>
      </c>
      <c r="J28" s="46">
        <v>14</v>
      </c>
      <c r="K28" s="46">
        <v>0</v>
      </c>
      <c r="L28" s="46">
        <v>5</v>
      </c>
      <c r="M28" s="46">
        <v>0</v>
      </c>
      <c r="N28" s="46">
        <v>0</v>
      </c>
      <c r="O28" s="46">
        <v>0</v>
      </c>
    </row>
    <row r="29" spans="1:15" x14ac:dyDescent="0.3">
      <c r="A29" s="9" t="s">
        <v>9</v>
      </c>
      <c r="B29" s="44">
        <v>2</v>
      </c>
      <c r="C29" s="44">
        <v>3</v>
      </c>
      <c r="D29" s="44">
        <v>4</v>
      </c>
      <c r="E29" s="44" t="s">
        <v>4</v>
      </c>
      <c r="F29" s="44">
        <v>0</v>
      </c>
      <c r="G29" s="44">
        <v>2</v>
      </c>
      <c r="H29" s="45">
        <v>1</v>
      </c>
      <c r="I29" s="46">
        <v>38</v>
      </c>
      <c r="J29" s="46">
        <v>36</v>
      </c>
      <c r="K29" s="46">
        <v>32</v>
      </c>
      <c r="L29" s="46">
        <v>0</v>
      </c>
      <c r="M29" s="46">
        <v>0</v>
      </c>
      <c r="N29" s="46">
        <v>21</v>
      </c>
      <c r="O29" s="46">
        <v>11</v>
      </c>
    </row>
    <row r="30" spans="1:15" x14ac:dyDescent="0.3">
      <c r="A30" s="9" t="s">
        <v>10</v>
      </c>
      <c r="B30" s="44">
        <v>1</v>
      </c>
      <c r="C30" s="44">
        <v>2</v>
      </c>
      <c r="D30" s="44">
        <v>1</v>
      </c>
      <c r="E30" s="44">
        <v>3</v>
      </c>
      <c r="F30" s="44">
        <v>1</v>
      </c>
      <c r="G30" s="44">
        <v>0</v>
      </c>
      <c r="H30" s="45">
        <v>0</v>
      </c>
      <c r="I30" s="46">
        <v>6</v>
      </c>
      <c r="J30" s="46">
        <v>32</v>
      </c>
      <c r="K30" s="46">
        <v>7</v>
      </c>
      <c r="L30" s="46">
        <v>97</v>
      </c>
      <c r="M30" s="46">
        <v>2</v>
      </c>
      <c r="N30" s="46">
        <v>0</v>
      </c>
      <c r="O30" s="46">
        <v>0</v>
      </c>
    </row>
    <row r="31" spans="1:15" x14ac:dyDescent="0.3">
      <c r="A31" s="9" t="s">
        <v>11</v>
      </c>
      <c r="B31" s="44">
        <v>0</v>
      </c>
      <c r="C31" s="44">
        <v>1</v>
      </c>
      <c r="D31" s="44">
        <v>0</v>
      </c>
      <c r="E31" s="44">
        <v>1</v>
      </c>
      <c r="F31" s="44">
        <v>0</v>
      </c>
      <c r="G31" s="44">
        <v>0</v>
      </c>
      <c r="H31" s="45">
        <v>5</v>
      </c>
      <c r="I31" s="46">
        <v>0</v>
      </c>
      <c r="J31" s="46">
        <v>31</v>
      </c>
      <c r="K31" s="46">
        <v>0</v>
      </c>
      <c r="L31" s="46">
        <v>6</v>
      </c>
      <c r="M31" s="46">
        <v>0</v>
      </c>
      <c r="N31" s="46">
        <v>0</v>
      </c>
      <c r="O31" s="46">
        <v>68</v>
      </c>
    </row>
    <row r="32" spans="1:15" x14ac:dyDescent="0.3">
      <c r="A32" s="48" t="s">
        <v>55</v>
      </c>
    </row>
  </sheetData>
  <mergeCells count="18">
    <mergeCell ref="A23:O23"/>
    <mergeCell ref="B26:H26"/>
    <mergeCell ref="A24:A26"/>
    <mergeCell ref="I15:O15"/>
    <mergeCell ref="I26:O26"/>
    <mergeCell ref="B24:H24"/>
    <mergeCell ref="I24:O24"/>
    <mergeCell ref="B4:H4"/>
    <mergeCell ref="B15:H15"/>
    <mergeCell ref="A13:A15"/>
    <mergeCell ref="A2:A4"/>
    <mergeCell ref="A1:O1"/>
    <mergeCell ref="A12:O12"/>
    <mergeCell ref="I4:O4"/>
    <mergeCell ref="B2:H2"/>
    <mergeCell ref="I2:O2"/>
    <mergeCell ref="B13:H13"/>
    <mergeCell ref="I13:O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F247-6C4B-45D4-B53E-29300876FB6E}">
  <dimension ref="A1:H29"/>
  <sheetViews>
    <sheetView workbookViewId="0">
      <selection activeCell="J12" sqref="J12"/>
    </sheetView>
  </sheetViews>
  <sheetFormatPr defaultRowHeight="14.4" x14ac:dyDescent="0.3"/>
  <cols>
    <col min="1" max="1" width="25.88671875" customWidth="1"/>
  </cols>
  <sheetData>
    <row r="1" spans="1:8" ht="35.25" customHeight="1" x14ac:dyDescent="0.3">
      <c r="A1" s="118" t="s">
        <v>100</v>
      </c>
      <c r="B1" s="129"/>
      <c r="C1" s="129"/>
      <c r="D1" s="129"/>
      <c r="E1" s="129"/>
      <c r="F1" s="129"/>
      <c r="G1" s="129"/>
      <c r="H1" s="129"/>
    </row>
    <row r="2" spans="1:8" x14ac:dyDescent="0.3">
      <c r="A2" s="161" t="s">
        <v>14</v>
      </c>
      <c r="B2" s="140" t="s">
        <v>0</v>
      </c>
      <c r="C2" s="140"/>
      <c r="D2" s="140"/>
      <c r="E2" s="140"/>
      <c r="F2" s="140"/>
      <c r="G2" s="140"/>
      <c r="H2" s="140"/>
    </row>
    <row r="3" spans="1:8" x14ac:dyDescent="0.3">
      <c r="A3" s="162"/>
      <c r="B3" s="11">
        <v>2017</v>
      </c>
      <c r="C3" s="11">
        <v>2018</v>
      </c>
      <c r="D3" s="11">
        <v>2019</v>
      </c>
      <c r="E3" s="11">
        <v>2020</v>
      </c>
      <c r="F3" s="11">
        <v>2021</v>
      </c>
      <c r="G3" s="11">
        <v>2022</v>
      </c>
      <c r="H3" s="11">
        <v>2023</v>
      </c>
    </row>
    <row r="4" spans="1:8" x14ac:dyDescent="0.3">
      <c r="A4" s="9" t="s">
        <v>7</v>
      </c>
      <c r="B4" s="49">
        <v>7.0694923221560639</v>
      </c>
      <c r="C4" s="49">
        <v>7.6260544325958941</v>
      </c>
      <c r="D4" s="49">
        <v>8.0977319944598332</v>
      </c>
      <c r="E4" s="49">
        <v>8.6345062429057897</v>
      </c>
      <c r="F4" s="49">
        <v>8.8701343836886011</v>
      </c>
      <c r="G4" s="49">
        <v>8.5897829164700337</v>
      </c>
      <c r="H4" s="49">
        <v>8.6020733652312593</v>
      </c>
    </row>
    <row r="5" spans="1:8" x14ac:dyDescent="0.3">
      <c r="A5" s="9" t="s">
        <v>8</v>
      </c>
      <c r="B5" s="49">
        <v>5.6407506702412871</v>
      </c>
      <c r="C5" s="49">
        <v>6.1971014492753627</v>
      </c>
      <c r="D5" s="49">
        <v>6.6501457725947519</v>
      </c>
      <c r="E5" s="49">
        <v>6.6621621621621623</v>
      </c>
      <c r="F5" s="49">
        <v>5.5267665952890797</v>
      </c>
      <c r="G5" s="49">
        <v>5.4503816793893129</v>
      </c>
      <c r="H5" s="49">
        <v>6.3359173126614987</v>
      </c>
    </row>
    <row r="6" spans="1:8" x14ac:dyDescent="0.3">
      <c r="A6" s="9" t="s">
        <v>9</v>
      </c>
      <c r="B6" s="49">
        <v>5.7578895463510849</v>
      </c>
      <c r="C6" s="49">
        <v>5.9098405717427154</v>
      </c>
      <c r="D6" s="49">
        <v>6.7694287184765827</v>
      </c>
      <c r="E6" s="49">
        <v>7.5577731092436977</v>
      </c>
      <c r="F6" s="49">
        <v>8.1345659989727785</v>
      </c>
      <c r="G6" s="49">
        <v>8.2988047808764946</v>
      </c>
      <c r="H6" s="49">
        <v>7.8078602620087336</v>
      </c>
    </row>
    <row r="7" spans="1:8" x14ac:dyDescent="0.3">
      <c r="A7" s="9" t="s">
        <v>10</v>
      </c>
      <c r="B7" s="49">
        <v>5.2716718266253872</v>
      </c>
      <c r="C7" s="49">
        <v>5.6560062402496101</v>
      </c>
      <c r="D7" s="49">
        <v>6.0334056399132319</v>
      </c>
      <c r="E7" s="49">
        <v>6.2678571428571432</v>
      </c>
      <c r="F7" s="49">
        <v>6.3628117913832201</v>
      </c>
      <c r="G7" s="49">
        <v>6.6425992779783396</v>
      </c>
      <c r="H7" s="49">
        <v>6.4201095072175214</v>
      </c>
    </row>
    <row r="8" spans="1:8" x14ac:dyDescent="0.3">
      <c r="A8" s="9" t="s">
        <v>11</v>
      </c>
      <c r="B8" s="49">
        <v>5.18017578125</v>
      </c>
      <c r="C8" s="49">
        <v>5.2735208535402522</v>
      </c>
      <c r="D8" s="49">
        <v>5.3641245972073044</v>
      </c>
      <c r="E8" s="49">
        <v>5.3140655105973025</v>
      </c>
      <c r="F8" s="49">
        <v>5.5965362411802442</v>
      </c>
      <c r="G8" s="49">
        <v>5.6617543859649127</v>
      </c>
      <c r="H8" s="49">
        <v>5.7943409247757076</v>
      </c>
    </row>
    <row r="9" spans="1:8" x14ac:dyDescent="0.3">
      <c r="A9" s="48" t="s">
        <v>55</v>
      </c>
    </row>
    <row r="11" spans="1:8" ht="28.2" customHeight="1" x14ac:dyDescent="0.3">
      <c r="A11" s="118" t="s">
        <v>101</v>
      </c>
      <c r="B11" s="129"/>
      <c r="C11" s="129"/>
      <c r="D11" s="129"/>
      <c r="E11" s="129"/>
      <c r="F11" s="129"/>
      <c r="G11" s="129"/>
      <c r="H11" s="129"/>
    </row>
    <row r="12" spans="1:8" x14ac:dyDescent="0.3">
      <c r="A12" s="161" t="s">
        <v>14</v>
      </c>
      <c r="B12" s="140" t="s">
        <v>0</v>
      </c>
      <c r="C12" s="140"/>
      <c r="D12" s="140"/>
      <c r="E12" s="140"/>
      <c r="F12" s="140"/>
      <c r="G12" s="140"/>
      <c r="H12" s="140"/>
    </row>
    <row r="13" spans="1:8" x14ac:dyDescent="0.3">
      <c r="A13" s="162"/>
      <c r="B13" s="11">
        <v>2017</v>
      </c>
      <c r="C13" s="11">
        <v>2018</v>
      </c>
      <c r="D13" s="11">
        <v>2019</v>
      </c>
      <c r="E13" s="11">
        <v>2020</v>
      </c>
      <c r="F13" s="11">
        <v>2021</v>
      </c>
      <c r="G13" s="11">
        <v>2022</v>
      </c>
      <c r="H13" s="11">
        <v>2023</v>
      </c>
    </row>
    <row r="14" spans="1:8" x14ac:dyDescent="0.3">
      <c r="A14" s="9" t="s">
        <v>7</v>
      </c>
      <c r="B14" s="49">
        <v>8.0195035460992905</v>
      </c>
      <c r="C14" s="49">
        <v>9.6024340770791081</v>
      </c>
      <c r="D14" s="49">
        <v>10.440347071583513</v>
      </c>
      <c r="E14" s="49">
        <v>9.5386313465783665</v>
      </c>
      <c r="F14" s="49">
        <v>11.919642857142858</v>
      </c>
      <c r="G14" s="49">
        <v>11.752913752913752</v>
      </c>
      <c r="H14" s="49">
        <v>12.366167023554604</v>
      </c>
    </row>
    <row r="15" spans="1:8" x14ac:dyDescent="0.3">
      <c r="A15" s="9" t="s">
        <v>8</v>
      </c>
      <c r="B15" s="49">
        <v>7.333333333333333</v>
      </c>
      <c r="C15" s="49">
        <v>11.166666666666666</v>
      </c>
      <c r="D15" s="49">
        <v>8.6</v>
      </c>
      <c r="E15" s="49">
        <v>21</v>
      </c>
      <c r="F15" s="49">
        <v>12.5</v>
      </c>
      <c r="G15" s="49">
        <v>12</v>
      </c>
      <c r="H15" s="49">
        <v>16</v>
      </c>
    </row>
    <row r="16" spans="1:8" x14ac:dyDescent="0.3">
      <c r="A16" s="9" t="s">
        <v>9</v>
      </c>
      <c r="B16" s="49">
        <v>7.1914893617021276</v>
      </c>
      <c r="C16" s="49">
        <v>6.9016393442622954</v>
      </c>
      <c r="D16" s="49">
        <v>8.7249999999999996</v>
      </c>
      <c r="E16" s="49">
        <v>9.2627737226277365</v>
      </c>
      <c r="F16" s="49">
        <v>11.094827586206897</v>
      </c>
      <c r="G16" s="49">
        <v>8.477064220183486</v>
      </c>
      <c r="H16" s="49">
        <v>8.4724409448818889</v>
      </c>
    </row>
    <row r="17" spans="1:8" x14ac:dyDescent="0.3">
      <c r="A17" s="9" t="s">
        <v>10</v>
      </c>
      <c r="B17" s="49">
        <v>7.833333333333333</v>
      </c>
      <c r="C17" s="49">
        <v>6.5942028985507246</v>
      </c>
      <c r="D17" s="49">
        <v>9.6545454545454543</v>
      </c>
      <c r="E17" s="49">
        <v>8.3333333333333339</v>
      </c>
      <c r="F17" s="49">
        <v>10.53448275862069</v>
      </c>
      <c r="G17" s="49">
        <v>7.7065217391304346</v>
      </c>
      <c r="H17" s="49">
        <v>10.517543859649123</v>
      </c>
    </row>
    <row r="18" spans="1:8" x14ac:dyDescent="0.3">
      <c r="A18" s="9" t="s">
        <v>11</v>
      </c>
      <c r="B18" s="49">
        <v>9.2692307692307701</v>
      </c>
      <c r="C18" s="49">
        <v>7.935483870967742</v>
      </c>
      <c r="D18" s="49">
        <v>8.2121212121212128</v>
      </c>
      <c r="E18" s="49">
        <v>10.793103448275861</v>
      </c>
      <c r="F18" s="49">
        <v>9.8181818181818183</v>
      </c>
      <c r="G18" s="49">
        <v>10.133333333333333</v>
      </c>
      <c r="H18" s="49">
        <v>18.38095238095238</v>
      </c>
    </row>
    <row r="19" spans="1:8" x14ac:dyDescent="0.3">
      <c r="A19" s="48" t="s">
        <v>55</v>
      </c>
    </row>
    <row r="21" spans="1:8" ht="31.5" customHeight="1" x14ac:dyDescent="0.3">
      <c r="A21" s="118" t="s">
        <v>102</v>
      </c>
      <c r="B21" s="129"/>
      <c r="C21" s="129"/>
      <c r="D21" s="129"/>
      <c r="E21" s="129"/>
      <c r="F21" s="129"/>
      <c r="G21" s="129"/>
      <c r="H21" s="129"/>
    </row>
    <row r="22" spans="1:8" x14ac:dyDescent="0.3">
      <c r="A22" s="142" t="s">
        <v>14</v>
      </c>
      <c r="B22" s="141" t="s">
        <v>0</v>
      </c>
      <c r="C22" s="140"/>
      <c r="D22" s="140"/>
      <c r="E22" s="140"/>
      <c r="F22" s="140"/>
      <c r="G22" s="140"/>
      <c r="H22" s="140"/>
    </row>
    <row r="23" spans="1:8" x14ac:dyDescent="0.3">
      <c r="A23" s="142"/>
      <c r="B23" s="28">
        <v>2017</v>
      </c>
      <c r="C23" s="11">
        <v>2018</v>
      </c>
      <c r="D23" s="11">
        <v>2019</v>
      </c>
      <c r="E23" s="11">
        <v>2020</v>
      </c>
      <c r="F23" s="11">
        <v>2021</v>
      </c>
      <c r="G23" s="11">
        <v>2022</v>
      </c>
      <c r="H23" s="11">
        <v>2023</v>
      </c>
    </row>
    <row r="24" spans="1:8" x14ac:dyDescent="0.3">
      <c r="A24" s="9" t="s">
        <v>7</v>
      </c>
      <c r="B24" s="49">
        <v>6.7222222222222223</v>
      </c>
      <c r="C24" s="49">
        <v>8.1111111111111107</v>
      </c>
      <c r="D24" s="49">
        <v>9.52</v>
      </c>
      <c r="E24" s="49">
        <v>21.153846153846153</v>
      </c>
      <c r="F24" s="49">
        <v>10.166666666666666</v>
      </c>
      <c r="G24" s="49">
        <v>11.647058823529411</v>
      </c>
      <c r="H24" s="49">
        <v>18.176470588235293</v>
      </c>
    </row>
    <row r="25" spans="1:8" x14ac:dyDescent="0.3">
      <c r="A25" s="9" t="s">
        <v>8</v>
      </c>
      <c r="B25" s="49">
        <v>0</v>
      </c>
      <c r="C25" s="49">
        <v>14</v>
      </c>
      <c r="D25" s="49">
        <v>0</v>
      </c>
      <c r="E25" s="49">
        <v>5</v>
      </c>
      <c r="F25" s="49">
        <v>0</v>
      </c>
      <c r="G25" s="49">
        <v>0</v>
      </c>
      <c r="H25" s="49">
        <v>0</v>
      </c>
    </row>
    <row r="26" spans="1:8" x14ac:dyDescent="0.3">
      <c r="A26" s="9" t="s">
        <v>9</v>
      </c>
      <c r="B26" s="49">
        <v>19</v>
      </c>
      <c r="C26" s="49">
        <v>12</v>
      </c>
      <c r="D26" s="49">
        <v>8</v>
      </c>
      <c r="E26" s="49">
        <v>0</v>
      </c>
      <c r="F26" s="49">
        <v>0</v>
      </c>
      <c r="G26" s="49">
        <v>10.5</v>
      </c>
      <c r="H26" s="49">
        <v>11</v>
      </c>
    </row>
    <row r="27" spans="1:8" x14ac:dyDescent="0.3">
      <c r="A27" s="9" t="s">
        <v>10</v>
      </c>
      <c r="B27" s="49">
        <v>6</v>
      </c>
      <c r="C27" s="49">
        <v>16</v>
      </c>
      <c r="D27" s="49">
        <v>7</v>
      </c>
      <c r="E27" s="49">
        <v>32.333333333333336</v>
      </c>
      <c r="F27" s="49">
        <v>2</v>
      </c>
      <c r="G27" s="49">
        <v>0</v>
      </c>
      <c r="H27" s="49">
        <v>0</v>
      </c>
    </row>
    <row r="28" spans="1:8" x14ac:dyDescent="0.3">
      <c r="A28" s="9" t="s">
        <v>11</v>
      </c>
      <c r="B28" s="49">
        <v>0</v>
      </c>
      <c r="C28" s="49">
        <v>31</v>
      </c>
      <c r="D28" s="49">
        <v>0</v>
      </c>
      <c r="E28" s="49">
        <v>6</v>
      </c>
      <c r="F28" s="49">
        <v>0</v>
      </c>
      <c r="G28" s="49">
        <v>0</v>
      </c>
      <c r="H28" s="49">
        <v>13.6</v>
      </c>
    </row>
    <row r="29" spans="1:8" x14ac:dyDescent="0.3">
      <c r="A29" s="48" t="s">
        <v>55</v>
      </c>
    </row>
  </sheetData>
  <mergeCells count="9">
    <mergeCell ref="A22:A23"/>
    <mergeCell ref="B2:H2"/>
    <mergeCell ref="B12:H12"/>
    <mergeCell ref="B22:H22"/>
    <mergeCell ref="A1:H1"/>
    <mergeCell ref="A2:A3"/>
    <mergeCell ref="A11:H11"/>
    <mergeCell ref="A12:A13"/>
    <mergeCell ref="A21:H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AEC0-E5FB-41B6-A854-8DBF372A6E4E}">
  <sheetPr>
    <pageSetUpPr fitToPage="1"/>
  </sheetPr>
  <dimension ref="A1:M40"/>
  <sheetViews>
    <sheetView topLeftCell="A25" workbookViewId="0">
      <selection activeCell="M37" sqref="M37"/>
    </sheetView>
  </sheetViews>
  <sheetFormatPr defaultRowHeight="14.4" x14ac:dyDescent="0.3"/>
  <cols>
    <col min="1" max="1" width="24.88671875" customWidth="1"/>
    <col min="2" max="2" width="6.88671875" bestFit="1" customWidth="1"/>
    <col min="3" max="3" width="7.109375" customWidth="1"/>
    <col min="4" max="4" width="7" customWidth="1"/>
    <col min="5" max="5" width="7.6640625" customWidth="1"/>
    <col min="6" max="6" width="7.33203125" customWidth="1"/>
    <col min="7" max="7" width="6.6640625" customWidth="1"/>
    <col min="8" max="8" width="7.6640625" customWidth="1"/>
    <col min="9" max="10" width="7.109375" bestFit="1" customWidth="1"/>
    <col min="11" max="11" width="7" customWidth="1"/>
    <col min="12" max="12" width="7.44140625" customWidth="1"/>
    <col min="13" max="13" width="7.33203125" customWidth="1"/>
  </cols>
  <sheetData>
    <row r="1" spans="1:13" ht="34.200000000000003" customHeight="1" x14ac:dyDescent="0.3">
      <c r="A1" s="118" t="s">
        <v>91</v>
      </c>
      <c r="B1" s="129"/>
      <c r="C1" s="129"/>
      <c r="D1" s="129"/>
      <c r="E1" s="129"/>
      <c r="F1" s="129"/>
      <c r="G1" s="129"/>
      <c r="H1" s="129"/>
      <c r="I1" s="129"/>
      <c r="J1" s="129"/>
      <c r="K1" s="129"/>
      <c r="L1" s="129"/>
      <c r="M1" s="129"/>
    </row>
    <row r="2" spans="1:13" x14ac:dyDescent="0.3">
      <c r="A2" s="142" t="s">
        <v>47</v>
      </c>
      <c r="B2" s="135" t="s">
        <v>0</v>
      </c>
      <c r="C2" s="135"/>
      <c r="D2" s="135"/>
      <c r="E2" s="135"/>
      <c r="F2" s="135"/>
      <c r="G2" s="135"/>
      <c r="H2" s="163" t="s">
        <v>0</v>
      </c>
      <c r="I2" s="163"/>
      <c r="J2" s="163"/>
      <c r="K2" s="163"/>
      <c r="L2" s="163"/>
      <c r="M2" s="163"/>
    </row>
    <row r="3" spans="1:13" x14ac:dyDescent="0.3">
      <c r="A3" s="142"/>
      <c r="B3" s="36">
        <v>2018</v>
      </c>
      <c r="C3" s="36">
        <v>2019</v>
      </c>
      <c r="D3" s="36">
        <v>2020</v>
      </c>
      <c r="E3" s="36">
        <v>2021</v>
      </c>
      <c r="F3" s="36">
        <v>2022</v>
      </c>
      <c r="G3" s="105">
        <v>2023</v>
      </c>
      <c r="H3" s="105">
        <v>2018</v>
      </c>
      <c r="I3" s="105">
        <v>2019</v>
      </c>
      <c r="J3" s="105">
        <v>2020</v>
      </c>
      <c r="K3" s="105">
        <v>2021</v>
      </c>
      <c r="L3" s="105">
        <v>2022</v>
      </c>
      <c r="M3" s="105">
        <v>2023</v>
      </c>
    </row>
    <row r="4" spans="1:13" x14ac:dyDescent="0.3">
      <c r="A4" s="142"/>
      <c r="B4" s="135" t="s">
        <v>46</v>
      </c>
      <c r="C4" s="135"/>
      <c r="D4" s="135"/>
      <c r="E4" s="135"/>
      <c r="F4" s="135"/>
      <c r="G4" s="135"/>
      <c r="H4" s="163" t="s">
        <v>12</v>
      </c>
      <c r="I4" s="163"/>
      <c r="J4" s="163"/>
      <c r="K4" s="163"/>
      <c r="L4" s="163"/>
      <c r="M4" s="163"/>
    </row>
    <row r="5" spans="1:13" x14ac:dyDescent="0.3">
      <c r="A5" s="9" t="s">
        <v>7</v>
      </c>
      <c r="B5" s="79">
        <v>841</v>
      </c>
      <c r="C5" s="79">
        <v>1534</v>
      </c>
      <c r="D5" s="79">
        <v>1409</v>
      </c>
      <c r="E5" s="79">
        <v>1681</v>
      </c>
      <c r="F5" s="79">
        <v>1106</v>
      </c>
      <c r="G5" s="103">
        <v>976</v>
      </c>
      <c r="H5" s="103">
        <v>1338</v>
      </c>
      <c r="I5" s="103">
        <v>2504</v>
      </c>
      <c r="J5" s="103">
        <v>2507</v>
      </c>
      <c r="K5" s="103">
        <v>3176</v>
      </c>
      <c r="L5" s="103">
        <v>2248</v>
      </c>
      <c r="M5" s="103">
        <v>1840</v>
      </c>
    </row>
    <row r="6" spans="1:13" x14ac:dyDescent="0.3">
      <c r="A6" s="9" t="s">
        <v>8</v>
      </c>
      <c r="B6" s="79">
        <v>40</v>
      </c>
      <c r="C6" s="79">
        <v>135</v>
      </c>
      <c r="D6" s="79">
        <v>142</v>
      </c>
      <c r="E6" s="79">
        <v>90</v>
      </c>
      <c r="F6" s="79">
        <v>46</v>
      </c>
      <c r="G6" s="103">
        <v>51</v>
      </c>
      <c r="H6" s="103">
        <v>42</v>
      </c>
      <c r="I6" s="103">
        <v>177</v>
      </c>
      <c r="J6" s="103">
        <v>169</v>
      </c>
      <c r="K6" s="103">
        <v>111</v>
      </c>
      <c r="L6" s="103">
        <v>64</v>
      </c>
      <c r="M6" s="103">
        <v>72</v>
      </c>
    </row>
    <row r="7" spans="1:13" x14ac:dyDescent="0.3">
      <c r="A7" s="9" t="s">
        <v>9</v>
      </c>
      <c r="B7" s="79">
        <v>100</v>
      </c>
      <c r="C7" s="79">
        <v>189</v>
      </c>
      <c r="D7" s="79">
        <v>173</v>
      </c>
      <c r="E7" s="79">
        <v>223</v>
      </c>
      <c r="F7" s="79">
        <v>263</v>
      </c>
      <c r="G7" s="103">
        <v>240</v>
      </c>
      <c r="H7" s="103">
        <v>141</v>
      </c>
      <c r="I7" s="103">
        <v>311</v>
      </c>
      <c r="J7" s="103">
        <v>284</v>
      </c>
      <c r="K7" s="103">
        <v>449</v>
      </c>
      <c r="L7" s="103">
        <v>527</v>
      </c>
      <c r="M7" s="103">
        <v>384</v>
      </c>
    </row>
    <row r="8" spans="1:13" x14ac:dyDescent="0.3">
      <c r="A8" s="9" t="s">
        <v>10</v>
      </c>
      <c r="B8" s="79">
        <v>71</v>
      </c>
      <c r="C8" s="79">
        <v>173</v>
      </c>
      <c r="D8" s="79">
        <v>230</v>
      </c>
      <c r="E8" s="79">
        <v>241</v>
      </c>
      <c r="F8" s="79">
        <v>172</v>
      </c>
      <c r="G8" s="103">
        <v>167</v>
      </c>
      <c r="H8" s="103">
        <v>128</v>
      </c>
      <c r="I8" s="103">
        <v>277</v>
      </c>
      <c r="J8" s="103">
        <v>413</v>
      </c>
      <c r="K8" s="103">
        <v>462</v>
      </c>
      <c r="L8" s="103">
        <v>359</v>
      </c>
      <c r="M8" s="103">
        <v>314</v>
      </c>
    </row>
    <row r="9" spans="1:13" x14ac:dyDescent="0.3">
      <c r="A9" s="9" t="s">
        <v>11</v>
      </c>
      <c r="B9" s="79">
        <v>52</v>
      </c>
      <c r="C9" s="79">
        <v>81</v>
      </c>
      <c r="D9" s="79">
        <v>49</v>
      </c>
      <c r="E9" s="79">
        <v>43</v>
      </c>
      <c r="F9" s="79">
        <v>32</v>
      </c>
      <c r="G9" s="103">
        <v>30</v>
      </c>
      <c r="H9" s="103">
        <v>71</v>
      </c>
      <c r="I9" s="103">
        <v>96</v>
      </c>
      <c r="J9" s="103">
        <v>70</v>
      </c>
      <c r="K9" s="103">
        <v>62</v>
      </c>
      <c r="L9" s="103">
        <v>60</v>
      </c>
      <c r="M9" s="103">
        <v>47</v>
      </c>
    </row>
    <row r="10" spans="1:13" x14ac:dyDescent="0.3">
      <c r="A10" s="9" t="s">
        <v>13</v>
      </c>
      <c r="B10" s="79">
        <v>68</v>
      </c>
      <c r="C10" s="79">
        <v>142</v>
      </c>
      <c r="D10" s="79">
        <v>120</v>
      </c>
      <c r="E10" s="79">
        <v>200</v>
      </c>
      <c r="F10" s="79">
        <v>129</v>
      </c>
      <c r="G10" s="103">
        <v>111</v>
      </c>
      <c r="H10" s="103">
        <v>94</v>
      </c>
      <c r="I10" s="103">
        <v>203</v>
      </c>
      <c r="J10" s="103">
        <v>208</v>
      </c>
      <c r="K10" s="103">
        <v>442</v>
      </c>
      <c r="L10" s="103">
        <v>310</v>
      </c>
      <c r="M10" s="103">
        <v>171</v>
      </c>
    </row>
    <row r="11" spans="1:13" x14ac:dyDescent="0.3">
      <c r="A11" s="17" t="s">
        <v>2</v>
      </c>
      <c r="B11" s="15">
        <f>SUM(B5:B10)</f>
        <v>1172</v>
      </c>
      <c r="C11" s="15">
        <f t="shared" ref="C11:M11" si="0">SUM(C5:C10)</f>
        <v>2254</v>
      </c>
      <c r="D11" s="15">
        <f t="shared" si="0"/>
        <v>2123</v>
      </c>
      <c r="E11" s="15">
        <f t="shared" si="0"/>
        <v>2478</v>
      </c>
      <c r="F11" s="15">
        <f t="shared" si="0"/>
        <v>1748</v>
      </c>
      <c r="G11" s="30">
        <f t="shared" si="0"/>
        <v>1575</v>
      </c>
      <c r="H11" s="30">
        <f t="shared" si="0"/>
        <v>1814</v>
      </c>
      <c r="I11" s="30">
        <f t="shared" si="0"/>
        <v>3568</v>
      </c>
      <c r="J11" s="30">
        <f t="shared" si="0"/>
        <v>3651</v>
      </c>
      <c r="K11" s="30">
        <f t="shared" si="0"/>
        <v>4702</v>
      </c>
      <c r="L11" s="30">
        <f t="shared" si="0"/>
        <v>3568</v>
      </c>
      <c r="M11" s="30">
        <f t="shared" si="0"/>
        <v>2828</v>
      </c>
    </row>
    <row r="12" spans="1:13" x14ac:dyDescent="0.3">
      <c r="A12" s="48" t="s">
        <v>42</v>
      </c>
      <c r="B12" s="42"/>
      <c r="C12" s="42"/>
      <c r="D12" s="42"/>
      <c r="E12" s="42"/>
      <c r="F12" s="42"/>
      <c r="G12" s="42"/>
      <c r="H12" s="42"/>
      <c r="I12" s="42"/>
      <c r="J12" s="42"/>
      <c r="K12" s="42"/>
      <c r="L12" s="42"/>
      <c r="M12" s="42"/>
    </row>
    <row r="13" spans="1:13" x14ac:dyDescent="0.3">
      <c r="A13" s="42"/>
      <c r="B13" s="42"/>
      <c r="C13" s="42"/>
      <c r="D13" s="42"/>
      <c r="E13" s="42"/>
      <c r="F13" s="42"/>
      <c r="G13" s="42"/>
      <c r="H13" s="42"/>
      <c r="I13" s="42"/>
      <c r="J13" s="42"/>
      <c r="K13" s="42"/>
      <c r="L13" s="42"/>
      <c r="M13" s="42"/>
    </row>
    <row r="14" spans="1:13" ht="35.4" customHeight="1" x14ac:dyDescent="0.3">
      <c r="A14" s="118" t="s">
        <v>99</v>
      </c>
      <c r="B14" s="129"/>
      <c r="C14" s="129"/>
      <c r="D14" s="129"/>
      <c r="E14" s="129"/>
      <c r="F14" s="129"/>
      <c r="G14" s="129"/>
      <c r="H14" s="129"/>
      <c r="I14" s="129"/>
      <c r="J14" s="129"/>
      <c r="K14" s="129"/>
      <c r="L14" s="129"/>
      <c r="M14" s="129"/>
    </row>
    <row r="15" spans="1:13" x14ac:dyDescent="0.3">
      <c r="A15" s="142" t="s">
        <v>47</v>
      </c>
      <c r="B15" s="135" t="s">
        <v>0</v>
      </c>
      <c r="C15" s="135"/>
      <c r="D15" s="135"/>
      <c r="E15" s="135"/>
      <c r="F15" s="135"/>
      <c r="G15" s="135"/>
      <c r="H15" s="163" t="s">
        <v>0</v>
      </c>
      <c r="I15" s="163"/>
      <c r="J15" s="163"/>
      <c r="K15" s="163"/>
      <c r="L15" s="163"/>
      <c r="M15" s="163"/>
    </row>
    <row r="16" spans="1:13" x14ac:dyDescent="0.3">
      <c r="A16" s="142"/>
      <c r="B16" s="36">
        <v>2018</v>
      </c>
      <c r="C16" s="36">
        <v>2019</v>
      </c>
      <c r="D16" s="36">
        <v>2020</v>
      </c>
      <c r="E16" s="36">
        <v>2021</v>
      </c>
      <c r="F16" s="36">
        <v>2022</v>
      </c>
      <c r="G16" s="105">
        <v>2023</v>
      </c>
      <c r="H16" s="105">
        <v>2018</v>
      </c>
      <c r="I16" s="105">
        <v>2019</v>
      </c>
      <c r="J16" s="105">
        <v>2020</v>
      </c>
      <c r="K16" s="105">
        <v>2021</v>
      </c>
      <c r="L16" s="105">
        <v>2022</v>
      </c>
      <c r="M16" s="105">
        <v>2023</v>
      </c>
    </row>
    <row r="17" spans="1:13" x14ac:dyDescent="0.3">
      <c r="A17" s="142"/>
      <c r="B17" s="135" t="s">
        <v>46</v>
      </c>
      <c r="C17" s="135"/>
      <c r="D17" s="135"/>
      <c r="E17" s="135"/>
      <c r="F17" s="135"/>
      <c r="G17" s="135"/>
      <c r="H17" s="163" t="s">
        <v>12</v>
      </c>
      <c r="I17" s="163"/>
      <c r="J17" s="163"/>
      <c r="K17" s="163"/>
      <c r="L17" s="163"/>
      <c r="M17" s="163"/>
    </row>
    <row r="18" spans="1:13" x14ac:dyDescent="0.3">
      <c r="A18" s="9" t="s">
        <v>7</v>
      </c>
      <c r="B18" s="79">
        <v>303</v>
      </c>
      <c r="C18" s="79">
        <v>566</v>
      </c>
      <c r="D18" s="79">
        <v>620</v>
      </c>
      <c r="E18" s="79">
        <v>857</v>
      </c>
      <c r="F18" s="79">
        <v>597</v>
      </c>
      <c r="G18" s="103">
        <v>442</v>
      </c>
      <c r="H18" s="103">
        <v>800</v>
      </c>
      <c r="I18" s="103">
        <v>1536</v>
      </c>
      <c r="J18" s="103">
        <v>1718</v>
      </c>
      <c r="K18" s="103">
        <v>2352</v>
      </c>
      <c r="L18" s="103">
        <v>1739</v>
      </c>
      <c r="M18" s="103">
        <v>1306</v>
      </c>
    </row>
    <row r="19" spans="1:13" x14ac:dyDescent="0.3">
      <c r="A19" s="9" t="s">
        <v>8</v>
      </c>
      <c r="B19" s="79">
        <v>2</v>
      </c>
      <c r="C19" s="79">
        <v>18</v>
      </c>
      <c r="D19" s="79">
        <v>20</v>
      </c>
      <c r="E19" s="79">
        <v>13</v>
      </c>
      <c r="F19" s="79">
        <v>11</v>
      </c>
      <c r="G19" s="103">
        <v>9</v>
      </c>
      <c r="H19" s="103">
        <v>4</v>
      </c>
      <c r="I19" s="103">
        <v>60</v>
      </c>
      <c r="J19" s="103">
        <v>47</v>
      </c>
      <c r="K19" s="103">
        <v>34</v>
      </c>
      <c r="L19" s="103">
        <v>29</v>
      </c>
      <c r="M19" s="103">
        <v>30</v>
      </c>
    </row>
    <row r="20" spans="1:13" x14ac:dyDescent="0.3">
      <c r="A20" s="9" t="s">
        <v>9</v>
      </c>
      <c r="B20" s="79">
        <v>26</v>
      </c>
      <c r="C20" s="79">
        <v>65</v>
      </c>
      <c r="D20" s="79">
        <v>67</v>
      </c>
      <c r="E20" s="79">
        <v>134</v>
      </c>
      <c r="F20" s="79">
        <v>154</v>
      </c>
      <c r="G20" s="103">
        <v>99</v>
      </c>
      <c r="H20" s="103">
        <v>67</v>
      </c>
      <c r="I20" s="103">
        <v>187</v>
      </c>
      <c r="J20" s="103">
        <v>178</v>
      </c>
      <c r="K20" s="103">
        <v>360</v>
      </c>
      <c r="L20" s="103">
        <v>418</v>
      </c>
      <c r="M20" s="103">
        <v>243</v>
      </c>
    </row>
    <row r="21" spans="1:13" x14ac:dyDescent="0.3">
      <c r="A21" s="9" t="s">
        <v>10</v>
      </c>
      <c r="B21" s="79">
        <v>28</v>
      </c>
      <c r="C21" s="79">
        <v>61</v>
      </c>
      <c r="D21" s="79">
        <v>98</v>
      </c>
      <c r="E21" s="79">
        <v>127</v>
      </c>
      <c r="F21" s="79">
        <v>96</v>
      </c>
      <c r="G21" s="103">
        <v>82</v>
      </c>
      <c r="H21" s="103">
        <v>85</v>
      </c>
      <c r="I21" s="103">
        <v>165</v>
      </c>
      <c r="J21" s="103">
        <v>281</v>
      </c>
      <c r="K21" s="103">
        <v>348</v>
      </c>
      <c r="L21" s="103">
        <v>283</v>
      </c>
      <c r="M21" s="103">
        <v>229</v>
      </c>
    </row>
    <row r="22" spans="1:13" x14ac:dyDescent="0.3">
      <c r="A22" s="9" t="s">
        <v>11</v>
      </c>
      <c r="B22" s="79">
        <v>8</v>
      </c>
      <c r="C22" s="79">
        <v>10</v>
      </c>
      <c r="D22" s="79">
        <v>9</v>
      </c>
      <c r="E22" s="79">
        <v>13</v>
      </c>
      <c r="F22" s="79">
        <v>15</v>
      </c>
      <c r="G22" s="103">
        <v>11</v>
      </c>
      <c r="H22" s="103">
        <v>27</v>
      </c>
      <c r="I22" s="103">
        <v>25</v>
      </c>
      <c r="J22" s="103">
        <v>30</v>
      </c>
      <c r="K22" s="103">
        <v>32</v>
      </c>
      <c r="L22" s="103">
        <v>43</v>
      </c>
      <c r="M22" s="103">
        <v>28</v>
      </c>
    </row>
    <row r="23" spans="1:13" x14ac:dyDescent="0.3">
      <c r="A23" s="9" t="s">
        <v>13</v>
      </c>
      <c r="B23" s="79">
        <v>13</v>
      </c>
      <c r="C23" s="79">
        <v>41</v>
      </c>
      <c r="D23" s="79">
        <v>42</v>
      </c>
      <c r="E23" s="79">
        <v>112</v>
      </c>
      <c r="F23" s="79">
        <v>74</v>
      </c>
      <c r="G23" s="103">
        <v>42</v>
      </c>
      <c r="H23" s="103">
        <v>39</v>
      </c>
      <c r="I23" s="103">
        <v>102</v>
      </c>
      <c r="J23" s="103">
        <v>130</v>
      </c>
      <c r="K23" s="103">
        <v>354</v>
      </c>
      <c r="L23" s="103">
        <v>255</v>
      </c>
      <c r="M23" s="103">
        <v>102</v>
      </c>
    </row>
    <row r="24" spans="1:13" x14ac:dyDescent="0.3">
      <c r="A24" s="17" t="s">
        <v>2</v>
      </c>
      <c r="B24" s="15">
        <f>SUM(B18:B23)</f>
        <v>380</v>
      </c>
      <c r="C24" s="15">
        <f t="shared" ref="C24:M24" si="1">SUM(C18:C23)</f>
        <v>761</v>
      </c>
      <c r="D24" s="15">
        <f t="shared" si="1"/>
        <v>856</v>
      </c>
      <c r="E24" s="15">
        <f t="shared" si="1"/>
        <v>1256</v>
      </c>
      <c r="F24" s="15">
        <f t="shared" si="1"/>
        <v>947</v>
      </c>
      <c r="G24" s="30">
        <f t="shared" si="1"/>
        <v>685</v>
      </c>
      <c r="H24" s="30">
        <f t="shared" si="1"/>
        <v>1022</v>
      </c>
      <c r="I24" s="30">
        <f t="shared" si="1"/>
        <v>2075</v>
      </c>
      <c r="J24" s="30">
        <f t="shared" si="1"/>
        <v>2384</v>
      </c>
      <c r="K24" s="30">
        <f t="shared" si="1"/>
        <v>3480</v>
      </c>
      <c r="L24" s="30">
        <f t="shared" si="1"/>
        <v>2767</v>
      </c>
      <c r="M24" s="30">
        <f t="shared" si="1"/>
        <v>1938</v>
      </c>
    </row>
    <row r="25" spans="1:13" x14ac:dyDescent="0.3">
      <c r="A25" s="48" t="s">
        <v>42</v>
      </c>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ht="33.6" customHeight="1" x14ac:dyDescent="0.3">
      <c r="A27" s="118" t="s">
        <v>98</v>
      </c>
      <c r="B27" s="129"/>
      <c r="C27" s="129"/>
      <c r="D27" s="129"/>
      <c r="E27" s="129"/>
      <c r="F27" s="129"/>
      <c r="G27" s="129"/>
      <c r="H27" s="129"/>
      <c r="I27" s="129"/>
      <c r="J27" s="129"/>
      <c r="K27" s="129"/>
      <c r="L27" s="129"/>
      <c r="M27" s="129"/>
    </row>
    <row r="28" spans="1:13" x14ac:dyDescent="0.3">
      <c r="A28" s="142" t="s">
        <v>47</v>
      </c>
      <c r="B28" s="135" t="s">
        <v>0</v>
      </c>
      <c r="C28" s="135"/>
      <c r="D28" s="135"/>
      <c r="E28" s="135"/>
      <c r="F28" s="135"/>
      <c r="G28" s="135"/>
      <c r="H28" s="163" t="s">
        <v>0</v>
      </c>
      <c r="I28" s="163"/>
      <c r="J28" s="163"/>
      <c r="K28" s="163"/>
      <c r="L28" s="163"/>
      <c r="M28" s="163"/>
    </row>
    <row r="29" spans="1:13" x14ac:dyDescent="0.3">
      <c r="A29" s="142"/>
      <c r="B29" s="36">
        <v>2018</v>
      </c>
      <c r="C29" s="36">
        <v>2019</v>
      </c>
      <c r="D29" s="36">
        <v>2020</v>
      </c>
      <c r="E29" s="36">
        <v>2021</v>
      </c>
      <c r="F29" s="36">
        <v>2022</v>
      </c>
      <c r="G29" s="105">
        <v>2023</v>
      </c>
      <c r="H29" s="105">
        <v>2018</v>
      </c>
      <c r="I29" s="105">
        <v>2019</v>
      </c>
      <c r="J29" s="105">
        <v>2020</v>
      </c>
      <c r="K29" s="105">
        <v>2021</v>
      </c>
      <c r="L29" s="105">
        <v>2022</v>
      </c>
      <c r="M29" s="105">
        <v>2023</v>
      </c>
    </row>
    <row r="30" spans="1:13" x14ac:dyDescent="0.3">
      <c r="A30" s="142"/>
      <c r="B30" s="135" t="s">
        <v>46</v>
      </c>
      <c r="C30" s="135"/>
      <c r="D30" s="135"/>
      <c r="E30" s="135"/>
      <c r="F30" s="135"/>
      <c r="G30" s="135"/>
      <c r="H30" s="163" t="s">
        <v>12</v>
      </c>
      <c r="I30" s="163"/>
      <c r="J30" s="163"/>
      <c r="K30" s="163"/>
      <c r="L30" s="163"/>
      <c r="M30" s="163"/>
    </row>
    <row r="31" spans="1:13" x14ac:dyDescent="0.3">
      <c r="A31" s="9" t="s">
        <v>7</v>
      </c>
      <c r="B31" s="79">
        <v>151</v>
      </c>
      <c r="C31" s="79">
        <v>91</v>
      </c>
      <c r="D31" s="79">
        <v>91</v>
      </c>
      <c r="E31" s="79">
        <v>146</v>
      </c>
      <c r="F31" s="79">
        <v>310</v>
      </c>
      <c r="G31" s="103">
        <v>189</v>
      </c>
      <c r="H31" s="103">
        <v>650</v>
      </c>
      <c r="I31" s="103">
        <v>421</v>
      </c>
      <c r="J31" s="103">
        <v>815</v>
      </c>
      <c r="K31" s="103">
        <v>743</v>
      </c>
      <c r="L31" s="103">
        <v>2242</v>
      </c>
      <c r="M31" s="103">
        <v>1152</v>
      </c>
    </row>
    <row r="32" spans="1:13" x14ac:dyDescent="0.3">
      <c r="A32" s="9" t="s">
        <v>8</v>
      </c>
      <c r="B32" s="79">
        <v>3</v>
      </c>
      <c r="C32" s="79" t="s">
        <v>4</v>
      </c>
      <c r="D32" s="79">
        <v>4</v>
      </c>
      <c r="E32" s="79">
        <v>9</v>
      </c>
      <c r="F32" s="79">
        <v>3</v>
      </c>
      <c r="G32" s="103">
        <v>4</v>
      </c>
      <c r="H32" s="103">
        <v>10</v>
      </c>
      <c r="I32" s="103" t="s">
        <v>4</v>
      </c>
      <c r="J32" s="103">
        <v>13</v>
      </c>
      <c r="K32" s="103">
        <v>35</v>
      </c>
      <c r="L32" s="103">
        <v>22</v>
      </c>
      <c r="M32" s="103">
        <v>12</v>
      </c>
    </row>
    <row r="33" spans="1:13" x14ac:dyDescent="0.3">
      <c r="A33" s="9" t="s">
        <v>9</v>
      </c>
      <c r="B33" s="79">
        <v>11</v>
      </c>
      <c r="C33" s="79">
        <v>9</v>
      </c>
      <c r="D33" s="79">
        <v>15</v>
      </c>
      <c r="E33" s="79">
        <v>21</v>
      </c>
      <c r="F33" s="79">
        <v>34</v>
      </c>
      <c r="G33" s="103">
        <v>21</v>
      </c>
      <c r="H33" s="103">
        <v>401</v>
      </c>
      <c r="I33" s="103">
        <v>32</v>
      </c>
      <c r="J33" s="103">
        <v>57</v>
      </c>
      <c r="K33" s="103">
        <v>79</v>
      </c>
      <c r="L33" s="103">
        <v>146</v>
      </c>
      <c r="M33" s="103">
        <v>89</v>
      </c>
    </row>
    <row r="34" spans="1:13" x14ac:dyDescent="0.3">
      <c r="A34" s="9" t="s">
        <v>10</v>
      </c>
      <c r="B34" s="79">
        <v>22</v>
      </c>
      <c r="C34" s="79">
        <v>13</v>
      </c>
      <c r="D34" s="79">
        <v>21</v>
      </c>
      <c r="E34" s="79">
        <v>34</v>
      </c>
      <c r="F34" s="79">
        <v>35</v>
      </c>
      <c r="G34" s="103">
        <v>32</v>
      </c>
      <c r="H34" s="103">
        <v>84</v>
      </c>
      <c r="I34" s="103">
        <v>62</v>
      </c>
      <c r="J34" s="103">
        <v>83</v>
      </c>
      <c r="K34" s="103">
        <v>169</v>
      </c>
      <c r="L34" s="103">
        <v>281</v>
      </c>
      <c r="M34" s="103">
        <v>140</v>
      </c>
    </row>
    <row r="35" spans="1:13" x14ac:dyDescent="0.3">
      <c r="A35" s="9" t="s">
        <v>11</v>
      </c>
      <c r="B35" s="79">
        <v>5</v>
      </c>
      <c r="C35" s="79">
        <v>4</v>
      </c>
      <c r="D35" s="79">
        <v>1</v>
      </c>
      <c r="E35" s="79">
        <v>12</v>
      </c>
      <c r="F35" s="79">
        <v>20</v>
      </c>
      <c r="G35" s="103">
        <v>9</v>
      </c>
      <c r="H35" s="103">
        <v>26</v>
      </c>
      <c r="I35" s="103">
        <v>12</v>
      </c>
      <c r="J35" s="103">
        <v>5</v>
      </c>
      <c r="K35" s="103">
        <v>49</v>
      </c>
      <c r="L35" s="103">
        <v>128</v>
      </c>
      <c r="M35" s="103">
        <v>63</v>
      </c>
    </row>
    <row r="36" spans="1:13" x14ac:dyDescent="0.3">
      <c r="A36" s="9" t="s">
        <v>13</v>
      </c>
      <c r="B36" s="79">
        <v>19</v>
      </c>
      <c r="C36" s="79">
        <v>16</v>
      </c>
      <c r="D36" s="79">
        <v>13</v>
      </c>
      <c r="E36" s="79">
        <v>18</v>
      </c>
      <c r="F36" s="79">
        <v>29</v>
      </c>
      <c r="G36" s="103">
        <v>14</v>
      </c>
      <c r="H36" s="103">
        <v>74</v>
      </c>
      <c r="I36" s="103">
        <v>56</v>
      </c>
      <c r="J36" s="103">
        <v>50</v>
      </c>
      <c r="K36" s="103">
        <v>89</v>
      </c>
      <c r="L36" s="103">
        <v>153</v>
      </c>
      <c r="M36" s="103">
        <v>68</v>
      </c>
    </row>
    <row r="37" spans="1:13" x14ac:dyDescent="0.3">
      <c r="A37" s="17" t="s">
        <v>2</v>
      </c>
      <c r="B37" s="15">
        <f>SUM(B31:B36)</f>
        <v>211</v>
      </c>
      <c r="C37" s="15">
        <f t="shared" ref="C37:M37" si="2">SUM(C31:C36)</f>
        <v>133</v>
      </c>
      <c r="D37" s="15">
        <f t="shared" si="2"/>
        <v>145</v>
      </c>
      <c r="E37" s="15">
        <f t="shared" si="2"/>
        <v>240</v>
      </c>
      <c r="F37" s="15">
        <f t="shared" si="2"/>
        <v>431</v>
      </c>
      <c r="G37" s="30">
        <f t="shared" si="2"/>
        <v>269</v>
      </c>
      <c r="H37" s="30">
        <f t="shared" si="2"/>
        <v>1245</v>
      </c>
      <c r="I37" s="30">
        <f t="shared" si="2"/>
        <v>583</v>
      </c>
      <c r="J37" s="30">
        <f t="shared" si="2"/>
        <v>1023</v>
      </c>
      <c r="K37" s="30">
        <f t="shared" si="2"/>
        <v>1164</v>
      </c>
      <c r="L37" s="30">
        <f t="shared" si="2"/>
        <v>2972</v>
      </c>
      <c r="M37" s="30">
        <f t="shared" si="2"/>
        <v>1524</v>
      </c>
    </row>
    <row r="38" spans="1:13" x14ac:dyDescent="0.3">
      <c r="A38" s="48" t="s">
        <v>42</v>
      </c>
      <c r="B38" s="42"/>
      <c r="C38" s="42"/>
      <c r="D38" s="42"/>
      <c r="E38" s="42"/>
      <c r="F38" s="42"/>
      <c r="G38" s="42"/>
      <c r="H38" s="42"/>
      <c r="I38" s="42"/>
      <c r="J38" s="42"/>
      <c r="K38" s="42"/>
      <c r="L38" s="42"/>
      <c r="M38" s="42"/>
    </row>
    <row r="39" spans="1:13" x14ac:dyDescent="0.3">
      <c r="A39" s="42"/>
      <c r="B39" s="42"/>
      <c r="C39" s="42"/>
      <c r="D39" s="42"/>
      <c r="E39" s="42"/>
      <c r="F39" s="42"/>
      <c r="G39" s="42"/>
      <c r="H39" s="42"/>
      <c r="I39" s="42"/>
      <c r="J39" s="42"/>
      <c r="K39" s="42"/>
      <c r="L39" s="42"/>
      <c r="M39" s="42"/>
    </row>
    <row r="40" spans="1:13" x14ac:dyDescent="0.3">
      <c r="A40" s="75"/>
      <c r="B40" s="42"/>
      <c r="C40" s="42"/>
      <c r="D40" s="42"/>
      <c r="E40" s="42"/>
      <c r="F40" s="42"/>
      <c r="G40" s="42"/>
      <c r="H40" s="42"/>
      <c r="I40" s="42"/>
      <c r="J40" s="42"/>
      <c r="K40" s="42"/>
      <c r="L40" s="42"/>
      <c r="M40" s="42"/>
    </row>
  </sheetData>
  <mergeCells count="18">
    <mergeCell ref="A27:M27"/>
    <mergeCell ref="A28:A30"/>
    <mergeCell ref="B28:G28"/>
    <mergeCell ref="H28:M28"/>
    <mergeCell ref="B30:G30"/>
    <mergeCell ref="H30:M30"/>
    <mergeCell ref="A14:M14"/>
    <mergeCell ref="A15:A17"/>
    <mergeCell ref="B15:G15"/>
    <mergeCell ref="H15:M15"/>
    <mergeCell ref="B17:G17"/>
    <mergeCell ref="H17:M17"/>
    <mergeCell ref="A1:M1"/>
    <mergeCell ref="A2:A4"/>
    <mergeCell ref="B2:G2"/>
    <mergeCell ref="H2:M2"/>
    <mergeCell ref="B4:G4"/>
    <mergeCell ref="H4:M4"/>
  </mergeCells>
  <pageMargins left="0.7" right="0.7" top="0.75" bottom="0.75" header="0.3" footer="0.3"/>
  <pageSetup scale="76"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BBDD-9DE0-46CA-BEBE-A516593C430A}">
  <sheetPr>
    <pageSetUpPr fitToPage="1"/>
  </sheetPr>
  <dimension ref="A1:N40"/>
  <sheetViews>
    <sheetView topLeftCell="A27" workbookViewId="0">
      <selection activeCell="M39" sqref="M39"/>
    </sheetView>
  </sheetViews>
  <sheetFormatPr defaultRowHeight="14.4" x14ac:dyDescent="0.3"/>
  <cols>
    <col min="1" max="1" width="23.109375" customWidth="1"/>
    <col min="2" max="2" width="7.33203125" customWidth="1"/>
    <col min="3" max="4" width="8.109375" customWidth="1"/>
    <col min="5" max="6" width="7.88671875" customWidth="1"/>
    <col min="7" max="7" width="7.5546875" customWidth="1"/>
    <col min="8" max="8" width="8" customWidth="1"/>
    <col min="9" max="9" width="7.6640625" customWidth="1"/>
    <col min="10" max="10" width="8.33203125" customWidth="1"/>
    <col min="11" max="11" width="7.88671875" customWidth="1"/>
    <col min="12" max="12" width="6.33203125" customWidth="1"/>
    <col min="13" max="13" width="9.109375" bestFit="1" customWidth="1"/>
  </cols>
  <sheetData>
    <row r="1" spans="1:14" ht="43.2" customHeight="1" x14ac:dyDescent="0.3">
      <c r="A1" s="118" t="s">
        <v>92</v>
      </c>
      <c r="B1" s="129"/>
      <c r="C1" s="129"/>
      <c r="D1" s="129"/>
      <c r="E1" s="129"/>
      <c r="F1" s="129"/>
      <c r="G1" s="129"/>
      <c r="H1" s="129"/>
      <c r="I1" s="129"/>
      <c r="J1" s="129"/>
      <c r="K1" s="129"/>
      <c r="L1" s="129"/>
      <c r="M1" s="129"/>
    </row>
    <row r="2" spans="1:14" x14ac:dyDescent="0.3">
      <c r="A2" s="142" t="s">
        <v>47</v>
      </c>
      <c r="B2" s="135" t="s">
        <v>0</v>
      </c>
      <c r="C2" s="135"/>
      <c r="D2" s="135"/>
      <c r="E2" s="135"/>
      <c r="F2" s="135"/>
      <c r="G2" s="135"/>
      <c r="H2" s="163" t="s">
        <v>0</v>
      </c>
      <c r="I2" s="163"/>
      <c r="J2" s="163"/>
      <c r="K2" s="163"/>
      <c r="L2" s="163"/>
      <c r="M2" s="163"/>
    </row>
    <row r="3" spans="1:14" x14ac:dyDescent="0.3">
      <c r="A3" s="142"/>
      <c r="B3" s="36">
        <v>2018</v>
      </c>
      <c r="C3" s="36">
        <v>2019</v>
      </c>
      <c r="D3" s="36">
        <v>2020</v>
      </c>
      <c r="E3" s="36">
        <v>2021</v>
      </c>
      <c r="F3" s="36">
        <v>2022</v>
      </c>
      <c r="G3" s="105">
        <v>2023</v>
      </c>
      <c r="H3" s="105">
        <v>2018</v>
      </c>
      <c r="I3" s="105">
        <v>2019</v>
      </c>
      <c r="J3" s="105">
        <v>2020</v>
      </c>
      <c r="K3" s="105">
        <v>2021</v>
      </c>
      <c r="L3" s="105">
        <v>2022</v>
      </c>
      <c r="M3" s="105">
        <v>2023</v>
      </c>
    </row>
    <row r="4" spans="1:14" x14ac:dyDescent="0.3">
      <c r="A4" s="142"/>
      <c r="B4" s="135" t="s">
        <v>46</v>
      </c>
      <c r="C4" s="135"/>
      <c r="D4" s="135"/>
      <c r="E4" s="135"/>
      <c r="F4" s="135"/>
      <c r="G4" s="135"/>
      <c r="H4" s="163" t="s">
        <v>12</v>
      </c>
      <c r="I4" s="163"/>
      <c r="J4" s="163"/>
      <c r="K4" s="163"/>
      <c r="L4" s="163"/>
      <c r="M4" s="163"/>
    </row>
    <row r="5" spans="1:14" x14ac:dyDescent="0.3">
      <c r="A5" s="9" t="s">
        <v>7</v>
      </c>
      <c r="B5" s="82">
        <v>40</v>
      </c>
      <c r="C5" s="82">
        <v>101</v>
      </c>
      <c r="D5" s="82">
        <v>77</v>
      </c>
      <c r="E5" s="82">
        <v>66</v>
      </c>
      <c r="F5" s="82">
        <v>65</v>
      </c>
      <c r="G5" s="106">
        <v>64</v>
      </c>
      <c r="H5" s="106">
        <v>90</v>
      </c>
      <c r="I5" s="106">
        <v>222</v>
      </c>
      <c r="J5" s="106">
        <v>157</v>
      </c>
      <c r="K5" s="106">
        <v>209</v>
      </c>
      <c r="L5" s="106">
        <v>201</v>
      </c>
      <c r="M5" s="106">
        <v>228</v>
      </c>
      <c r="N5" s="101"/>
    </row>
    <row r="6" spans="1:14" x14ac:dyDescent="0.3">
      <c r="A6" s="9" t="s">
        <v>8</v>
      </c>
      <c r="B6" s="82">
        <v>5</v>
      </c>
      <c r="C6" s="82">
        <v>8</v>
      </c>
      <c r="D6" s="82">
        <v>10</v>
      </c>
      <c r="E6" s="82">
        <v>12</v>
      </c>
      <c r="F6" s="82">
        <v>4</v>
      </c>
      <c r="G6" s="106">
        <v>8</v>
      </c>
      <c r="H6" s="106">
        <v>5</v>
      </c>
      <c r="I6" s="106">
        <v>10</v>
      </c>
      <c r="J6" s="106">
        <v>30</v>
      </c>
      <c r="K6" s="106">
        <v>43</v>
      </c>
      <c r="L6" s="106">
        <v>24</v>
      </c>
      <c r="M6" s="106">
        <v>33</v>
      </c>
      <c r="N6" s="101"/>
    </row>
    <row r="7" spans="1:14" x14ac:dyDescent="0.3">
      <c r="A7" s="9" t="s">
        <v>9</v>
      </c>
      <c r="B7" s="82">
        <v>12</v>
      </c>
      <c r="C7" s="82">
        <v>25</v>
      </c>
      <c r="D7" s="82">
        <v>33</v>
      </c>
      <c r="E7" s="82">
        <v>26</v>
      </c>
      <c r="F7" s="82">
        <v>21</v>
      </c>
      <c r="G7" s="106">
        <v>20</v>
      </c>
      <c r="H7" s="106">
        <v>17</v>
      </c>
      <c r="I7" s="106">
        <v>35</v>
      </c>
      <c r="J7" s="106">
        <v>51</v>
      </c>
      <c r="K7" s="106">
        <v>72</v>
      </c>
      <c r="L7" s="106">
        <v>61</v>
      </c>
      <c r="M7" s="106">
        <v>59</v>
      </c>
      <c r="N7" s="101"/>
    </row>
    <row r="8" spans="1:14" x14ac:dyDescent="0.3">
      <c r="A8" s="9" t="s">
        <v>10</v>
      </c>
      <c r="B8" s="82">
        <v>4</v>
      </c>
      <c r="C8" s="82">
        <v>7</v>
      </c>
      <c r="D8" s="82">
        <v>9</v>
      </c>
      <c r="E8" s="82">
        <v>10</v>
      </c>
      <c r="F8" s="82">
        <v>6</v>
      </c>
      <c r="G8" s="106">
        <v>17</v>
      </c>
      <c r="H8" s="106">
        <v>6</v>
      </c>
      <c r="I8" s="106">
        <v>24</v>
      </c>
      <c r="J8" s="106">
        <v>19</v>
      </c>
      <c r="K8" s="106">
        <v>27</v>
      </c>
      <c r="L8" s="106">
        <v>15</v>
      </c>
      <c r="M8" s="106">
        <v>65</v>
      </c>
      <c r="N8" s="101"/>
    </row>
    <row r="9" spans="1:14" x14ac:dyDescent="0.3">
      <c r="A9" s="9" t="s">
        <v>11</v>
      </c>
      <c r="B9" s="82">
        <v>9</v>
      </c>
      <c r="C9" s="82">
        <v>13</v>
      </c>
      <c r="D9" s="82">
        <v>9</v>
      </c>
      <c r="E9" s="82">
        <v>5</v>
      </c>
      <c r="F9" s="82">
        <v>14</v>
      </c>
      <c r="G9" s="106">
        <v>9</v>
      </c>
      <c r="H9" s="106">
        <v>16</v>
      </c>
      <c r="I9" s="106">
        <v>17</v>
      </c>
      <c r="J9" s="106">
        <v>10</v>
      </c>
      <c r="K9" s="106">
        <v>7</v>
      </c>
      <c r="L9" s="106">
        <v>26</v>
      </c>
      <c r="M9" s="106">
        <v>10</v>
      </c>
      <c r="N9" s="101"/>
    </row>
    <row r="10" spans="1:14" x14ac:dyDescent="0.3">
      <c r="A10" s="9" t="s">
        <v>13</v>
      </c>
      <c r="B10" s="82" t="s">
        <v>4</v>
      </c>
      <c r="C10" s="82">
        <v>4</v>
      </c>
      <c r="D10" s="82">
        <v>7</v>
      </c>
      <c r="E10" s="82">
        <v>6</v>
      </c>
      <c r="F10" s="82">
        <v>2</v>
      </c>
      <c r="G10" s="106">
        <v>7</v>
      </c>
      <c r="H10" s="106" t="s">
        <v>4</v>
      </c>
      <c r="I10" s="106">
        <v>7</v>
      </c>
      <c r="J10" s="106">
        <v>10</v>
      </c>
      <c r="K10" s="106">
        <v>19</v>
      </c>
      <c r="L10" s="106">
        <v>2</v>
      </c>
      <c r="M10" s="106">
        <v>17</v>
      </c>
      <c r="N10" s="101"/>
    </row>
    <row r="11" spans="1:14" x14ac:dyDescent="0.3">
      <c r="A11" s="17" t="s">
        <v>2</v>
      </c>
      <c r="B11" s="83">
        <f>SUM(B5:B10)</f>
        <v>70</v>
      </c>
      <c r="C11" s="83">
        <f t="shared" ref="C11:M11" si="0">SUM(C5:C10)</f>
        <v>158</v>
      </c>
      <c r="D11" s="83">
        <f t="shared" si="0"/>
        <v>145</v>
      </c>
      <c r="E11" s="83">
        <f t="shared" si="0"/>
        <v>125</v>
      </c>
      <c r="F11" s="83">
        <f t="shared" si="0"/>
        <v>112</v>
      </c>
      <c r="G11" s="107">
        <f t="shared" si="0"/>
        <v>125</v>
      </c>
      <c r="H11" s="107">
        <f t="shared" si="0"/>
        <v>134</v>
      </c>
      <c r="I11" s="107">
        <f t="shared" si="0"/>
        <v>315</v>
      </c>
      <c r="J11" s="107">
        <f t="shared" si="0"/>
        <v>277</v>
      </c>
      <c r="K11" s="107">
        <f t="shared" si="0"/>
        <v>377</v>
      </c>
      <c r="L11" s="107">
        <f t="shared" si="0"/>
        <v>329</v>
      </c>
      <c r="M11" s="107">
        <f t="shared" si="0"/>
        <v>412</v>
      </c>
    </row>
    <row r="12" spans="1:14" x14ac:dyDescent="0.3">
      <c r="A12" s="48" t="s">
        <v>42</v>
      </c>
      <c r="B12" s="42"/>
      <c r="C12" s="42"/>
      <c r="D12" s="42"/>
      <c r="E12" s="42"/>
      <c r="F12" s="42"/>
      <c r="G12" s="42"/>
      <c r="H12" s="42"/>
      <c r="I12" s="42"/>
      <c r="J12" s="42"/>
      <c r="K12" s="42"/>
      <c r="L12" s="42"/>
      <c r="M12" s="42"/>
    </row>
    <row r="15" spans="1:14" ht="37.950000000000003" customHeight="1" x14ac:dyDescent="0.3">
      <c r="A15" s="118" t="s">
        <v>97</v>
      </c>
      <c r="B15" s="129"/>
      <c r="C15" s="129"/>
      <c r="D15" s="129"/>
      <c r="E15" s="129"/>
      <c r="F15" s="129"/>
      <c r="G15" s="129"/>
      <c r="H15" s="129"/>
      <c r="I15" s="129"/>
      <c r="J15" s="129"/>
      <c r="K15" s="129"/>
      <c r="L15" s="129"/>
      <c r="M15" s="129"/>
    </row>
    <row r="16" spans="1:14" x14ac:dyDescent="0.3">
      <c r="A16" s="142" t="s">
        <v>47</v>
      </c>
      <c r="B16" s="135" t="s">
        <v>0</v>
      </c>
      <c r="C16" s="135"/>
      <c r="D16" s="135"/>
      <c r="E16" s="135"/>
      <c r="F16" s="135"/>
      <c r="G16" s="135"/>
      <c r="H16" s="163" t="s">
        <v>0</v>
      </c>
      <c r="I16" s="163"/>
      <c r="J16" s="163"/>
      <c r="K16" s="163"/>
      <c r="L16" s="163"/>
      <c r="M16" s="163"/>
    </row>
    <row r="17" spans="1:14" x14ac:dyDescent="0.3">
      <c r="A17" s="142"/>
      <c r="B17" s="36">
        <v>2018</v>
      </c>
      <c r="C17" s="36">
        <v>2019</v>
      </c>
      <c r="D17" s="36">
        <v>2020</v>
      </c>
      <c r="E17" s="36">
        <v>2021</v>
      </c>
      <c r="F17" s="36">
        <v>2022</v>
      </c>
      <c r="G17" s="105">
        <v>2023</v>
      </c>
      <c r="H17" s="105">
        <v>2018</v>
      </c>
      <c r="I17" s="105">
        <v>2019</v>
      </c>
      <c r="J17" s="105">
        <v>2020</v>
      </c>
      <c r="K17" s="105">
        <v>2021</v>
      </c>
      <c r="L17" s="105">
        <v>2022</v>
      </c>
      <c r="M17" s="105">
        <v>2023</v>
      </c>
    </row>
    <row r="18" spans="1:14" x14ac:dyDescent="0.3">
      <c r="A18" s="142"/>
      <c r="B18" s="135" t="s">
        <v>46</v>
      </c>
      <c r="C18" s="135"/>
      <c r="D18" s="135"/>
      <c r="E18" s="135"/>
      <c r="F18" s="135"/>
      <c r="G18" s="135"/>
      <c r="H18" s="163" t="s">
        <v>12</v>
      </c>
      <c r="I18" s="163"/>
      <c r="J18" s="163"/>
      <c r="K18" s="163"/>
      <c r="L18" s="163"/>
      <c r="M18" s="163"/>
    </row>
    <row r="19" spans="1:14" x14ac:dyDescent="0.3">
      <c r="A19" s="9" t="s">
        <v>7</v>
      </c>
      <c r="B19" s="80">
        <v>23</v>
      </c>
      <c r="C19" s="80">
        <v>57</v>
      </c>
      <c r="D19" s="80">
        <v>33</v>
      </c>
      <c r="E19" s="80">
        <v>42</v>
      </c>
      <c r="F19" s="80">
        <v>51</v>
      </c>
      <c r="G19" s="108">
        <v>51</v>
      </c>
      <c r="H19" s="108">
        <v>73</v>
      </c>
      <c r="I19" s="108">
        <v>178</v>
      </c>
      <c r="J19" s="108">
        <v>113</v>
      </c>
      <c r="K19" s="108">
        <v>185</v>
      </c>
      <c r="L19" s="108">
        <v>187</v>
      </c>
      <c r="M19" s="108">
        <v>215</v>
      </c>
      <c r="N19" s="101"/>
    </row>
    <row r="20" spans="1:14" x14ac:dyDescent="0.3">
      <c r="A20" s="9" t="s">
        <v>8</v>
      </c>
      <c r="B20" s="80" t="s">
        <v>4</v>
      </c>
      <c r="C20" s="80">
        <v>1</v>
      </c>
      <c r="D20" s="80">
        <v>3</v>
      </c>
      <c r="E20" s="80">
        <v>8</v>
      </c>
      <c r="F20" s="80">
        <v>1</v>
      </c>
      <c r="G20" s="108">
        <v>3</v>
      </c>
      <c r="H20" s="108">
        <v>0</v>
      </c>
      <c r="I20" s="108">
        <v>3</v>
      </c>
      <c r="J20" s="108">
        <v>23</v>
      </c>
      <c r="K20" s="108">
        <v>39</v>
      </c>
      <c r="L20" s="108">
        <v>21</v>
      </c>
      <c r="M20" s="108">
        <v>28</v>
      </c>
      <c r="N20" s="101"/>
    </row>
    <row r="21" spans="1:14" x14ac:dyDescent="0.3">
      <c r="A21" s="9" t="s">
        <v>9</v>
      </c>
      <c r="B21" s="80">
        <v>4</v>
      </c>
      <c r="C21" s="80">
        <v>8</v>
      </c>
      <c r="D21" s="80">
        <v>14</v>
      </c>
      <c r="E21" s="80">
        <v>16</v>
      </c>
      <c r="F21" s="80">
        <v>16</v>
      </c>
      <c r="G21" s="108">
        <v>14</v>
      </c>
      <c r="H21" s="108">
        <v>9</v>
      </c>
      <c r="I21" s="108">
        <v>18</v>
      </c>
      <c r="J21" s="108">
        <v>32</v>
      </c>
      <c r="K21" s="108">
        <v>62</v>
      </c>
      <c r="L21" s="108">
        <v>56</v>
      </c>
      <c r="M21" s="108">
        <v>53</v>
      </c>
      <c r="N21" s="101"/>
    </row>
    <row r="22" spans="1:14" x14ac:dyDescent="0.3">
      <c r="A22" s="9" t="s">
        <v>10</v>
      </c>
      <c r="B22" s="80">
        <v>2</v>
      </c>
      <c r="C22" s="80">
        <v>5</v>
      </c>
      <c r="D22" s="80">
        <v>4</v>
      </c>
      <c r="E22" s="80">
        <v>10</v>
      </c>
      <c r="F22" s="80">
        <v>4</v>
      </c>
      <c r="G22" s="108">
        <v>11</v>
      </c>
      <c r="H22" s="108">
        <v>4</v>
      </c>
      <c r="I22" s="108">
        <v>22</v>
      </c>
      <c r="J22" s="108">
        <v>14</v>
      </c>
      <c r="K22" s="108">
        <v>27</v>
      </c>
      <c r="L22" s="108">
        <v>13</v>
      </c>
      <c r="M22" s="108">
        <v>59</v>
      </c>
      <c r="N22" s="101"/>
    </row>
    <row r="23" spans="1:14" x14ac:dyDescent="0.3">
      <c r="A23" s="9" t="s">
        <v>11</v>
      </c>
      <c r="B23" s="80">
        <v>2</v>
      </c>
      <c r="C23" s="80">
        <v>3</v>
      </c>
      <c r="D23" s="80">
        <v>1</v>
      </c>
      <c r="E23" s="80">
        <v>2</v>
      </c>
      <c r="F23" s="80">
        <v>6</v>
      </c>
      <c r="G23" s="108">
        <v>1</v>
      </c>
      <c r="H23" s="108">
        <v>9</v>
      </c>
      <c r="I23" s="108">
        <v>7</v>
      </c>
      <c r="J23" s="108">
        <v>2</v>
      </c>
      <c r="K23" s="108">
        <v>4</v>
      </c>
      <c r="L23" s="108">
        <v>18</v>
      </c>
      <c r="M23" s="108">
        <v>2</v>
      </c>
      <c r="N23" s="101"/>
    </row>
    <row r="24" spans="1:14" x14ac:dyDescent="0.3">
      <c r="A24" s="9" t="s">
        <v>13</v>
      </c>
      <c r="B24" s="80">
        <v>0</v>
      </c>
      <c r="C24" s="80">
        <v>2</v>
      </c>
      <c r="D24" s="80">
        <v>3</v>
      </c>
      <c r="E24" s="80">
        <v>6</v>
      </c>
      <c r="F24" s="80">
        <v>0</v>
      </c>
      <c r="G24" s="108">
        <v>4</v>
      </c>
      <c r="H24" s="108">
        <v>0</v>
      </c>
      <c r="I24" s="108">
        <v>5</v>
      </c>
      <c r="J24" s="108">
        <v>6</v>
      </c>
      <c r="K24" s="108">
        <v>19</v>
      </c>
      <c r="L24" s="108">
        <v>0</v>
      </c>
      <c r="M24" s="108">
        <v>14</v>
      </c>
      <c r="N24" s="101"/>
    </row>
    <row r="25" spans="1:14" x14ac:dyDescent="0.3">
      <c r="A25" s="17" t="s">
        <v>2</v>
      </c>
      <c r="B25" s="55">
        <f>SUM(B19:B24)</f>
        <v>31</v>
      </c>
      <c r="C25" s="55">
        <f t="shared" ref="C25:M25" si="1">SUM(C19:C24)</f>
        <v>76</v>
      </c>
      <c r="D25" s="55">
        <f t="shared" si="1"/>
        <v>58</v>
      </c>
      <c r="E25" s="55">
        <f t="shared" si="1"/>
        <v>84</v>
      </c>
      <c r="F25" s="55">
        <f t="shared" si="1"/>
        <v>78</v>
      </c>
      <c r="G25" s="109">
        <f t="shared" si="1"/>
        <v>84</v>
      </c>
      <c r="H25" s="109">
        <f t="shared" si="1"/>
        <v>95</v>
      </c>
      <c r="I25" s="109">
        <f t="shared" si="1"/>
        <v>233</v>
      </c>
      <c r="J25" s="109">
        <f t="shared" si="1"/>
        <v>190</v>
      </c>
      <c r="K25" s="109">
        <f t="shared" si="1"/>
        <v>336</v>
      </c>
      <c r="L25" s="109">
        <f t="shared" si="1"/>
        <v>295</v>
      </c>
      <c r="M25" s="109">
        <f t="shared" si="1"/>
        <v>371</v>
      </c>
    </row>
    <row r="26" spans="1:14" x14ac:dyDescent="0.3">
      <c r="A26" s="48" t="s">
        <v>42</v>
      </c>
      <c r="B26" s="42"/>
      <c r="C26" s="42"/>
      <c r="D26" s="42"/>
      <c r="E26" s="42"/>
      <c r="F26" s="42"/>
      <c r="G26" s="42"/>
      <c r="H26" s="42"/>
      <c r="I26" s="42"/>
      <c r="J26" s="42"/>
      <c r="K26" s="42"/>
      <c r="L26" s="42"/>
      <c r="M26" s="42"/>
    </row>
    <row r="29" spans="1:14" ht="31.2" customHeight="1" x14ac:dyDescent="0.3">
      <c r="A29" s="118" t="s">
        <v>96</v>
      </c>
      <c r="B29" s="129"/>
      <c r="C29" s="129"/>
      <c r="D29" s="129"/>
      <c r="E29" s="129"/>
      <c r="F29" s="129"/>
      <c r="G29" s="129"/>
      <c r="H29" s="129"/>
      <c r="I29" s="129"/>
      <c r="J29" s="129"/>
      <c r="K29" s="129"/>
      <c r="L29" s="129"/>
      <c r="M29" s="129"/>
    </row>
    <row r="30" spans="1:14" x14ac:dyDescent="0.3">
      <c r="A30" s="142" t="s">
        <v>47</v>
      </c>
      <c r="B30" s="135" t="s">
        <v>0</v>
      </c>
      <c r="C30" s="135"/>
      <c r="D30" s="135"/>
      <c r="E30" s="135"/>
      <c r="F30" s="135"/>
      <c r="G30" s="135"/>
      <c r="H30" s="163" t="s">
        <v>0</v>
      </c>
      <c r="I30" s="163"/>
      <c r="J30" s="163"/>
      <c r="K30" s="163"/>
      <c r="L30" s="163"/>
      <c r="M30" s="163"/>
    </row>
    <row r="31" spans="1:14" x14ac:dyDescent="0.3">
      <c r="A31" s="142"/>
      <c r="B31" s="36">
        <v>2018</v>
      </c>
      <c r="C31" s="36">
        <v>2019</v>
      </c>
      <c r="D31" s="36">
        <v>2020</v>
      </c>
      <c r="E31" s="36">
        <v>2021</v>
      </c>
      <c r="F31" s="36">
        <v>2022</v>
      </c>
      <c r="G31" s="105">
        <v>2023</v>
      </c>
      <c r="H31" s="105">
        <v>2018</v>
      </c>
      <c r="I31" s="105">
        <v>2019</v>
      </c>
      <c r="J31" s="105">
        <v>2020</v>
      </c>
      <c r="K31" s="105">
        <v>2021</v>
      </c>
      <c r="L31" s="105">
        <v>2022</v>
      </c>
      <c r="M31" s="105">
        <v>2023</v>
      </c>
    </row>
    <row r="32" spans="1:14" x14ac:dyDescent="0.3">
      <c r="A32" s="142"/>
      <c r="B32" s="135" t="s">
        <v>46</v>
      </c>
      <c r="C32" s="135"/>
      <c r="D32" s="135"/>
      <c r="E32" s="135"/>
      <c r="F32" s="135"/>
      <c r="G32" s="135"/>
      <c r="H32" s="163" t="s">
        <v>12</v>
      </c>
      <c r="I32" s="163"/>
      <c r="J32" s="163"/>
      <c r="K32" s="163"/>
      <c r="L32" s="163"/>
      <c r="M32" s="163"/>
    </row>
    <row r="33" spans="1:14" x14ac:dyDescent="0.3">
      <c r="A33" s="9" t="s">
        <v>7</v>
      </c>
      <c r="B33" s="81">
        <v>11</v>
      </c>
      <c r="C33" s="81">
        <v>18</v>
      </c>
      <c r="D33" s="81">
        <v>16</v>
      </c>
      <c r="E33" s="81">
        <v>17</v>
      </c>
      <c r="F33" s="81">
        <v>15</v>
      </c>
      <c r="G33" s="110">
        <v>19</v>
      </c>
      <c r="H33" s="110">
        <v>53</v>
      </c>
      <c r="I33" s="110">
        <v>108</v>
      </c>
      <c r="J33" s="110">
        <v>61</v>
      </c>
      <c r="K33" s="110">
        <v>73</v>
      </c>
      <c r="L33" s="110">
        <v>141</v>
      </c>
      <c r="M33" s="110">
        <v>128</v>
      </c>
      <c r="N33" s="101"/>
    </row>
    <row r="34" spans="1:14" x14ac:dyDescent="0.3">
      <c r="A34" s="9" t="s">
        <v>8</v>
      </c>
      <c r="B34" s="81">
        <v>0</v>
      </c>
      <c r="C34" s="81">
        <v>0</v>
      </c>
      <c r="D34" s="81">
        <v>0</v>
      </c>
      <c r="E34" s="81">
        <v>1</v>
      </c>
      <c r="F34" s="81">
        <v>2</v>
      </c>
      <c r="G34" s="110">
        <v>0</v>
      </c>
      <c r="H34" s="110">
        <v>0</v>
      </c>
      <c r="I34" s="110">
        <v>0</v>
      </c>
      <c r="J34" s="110">
        <v>0</v>
      </c>
      <c r="K34" s="110">
        <v>7</v>
      </c>
      <c r="L34" s="110">
        <v>7</v>
      </c>
      <c r="M34" s="110">
        <v>0</v>
      </c>
      <c r="N34" s="101"/>
    </row>
    <row r="35" spans="1:14" x14ac:dyDescent="0.3">
      <c r="A35" s="9" t="s">
        <v>9</v>
      </c>
      <c r="B35" s="81">
        <v>2</v>
      </c>
      <c r="C35" s="81">
        <v>4</v>
      </c>
      <c r="D35" s="81">
        <v>2</v>
      </c>
      <c r="E35" s="81">
        <v>3</v>
      </c>
      <c r="F35" s="81">
        <v>7</v>
      </c>
      <c r="G35" s="110">
        <v>4</v>
      </c>
      <c r="H35" s="110">
        <v>7</v>
      </c>
      <c r="I35" s="110">
        <v>14</v>
      </c>
      <c r="J35" s="110">
        <v>9</v>
      </c>
      <c r="K35" s="110">
        <v>44</v>
      </c>
      <c r="L35" s="110">
        <v>28</v>
      </c>
      <c r="M35" s="110">
        <v>117</v>
      </c>
      <c r="N35" s="101"/>
    </row>
    <row r="36" spans="1:14" x14ac:dyDescent="0.3">
      <c r="A36" s="9" t="s">
        <v>10</v>
      </c>
      <c r="B36" s="81">
        <v>1</v>
      </c>
      <c r="C36" s="81">
        <v>2</v>
      </c>
      <c r="D36" s="81">
        <v>3</v>
      </c>
      <c r="E36" s="81">
        <v>3</v>
      </c>
      <c r="F36" s="81">
        <v>4</v>
      </c>
      <c r="G36" s="110">
        <v>3</v>
      </c>
      <c r="H36" s="110">
        <v>3</v>
      </c>
      <c r="I36" s="110">
        <v>6</v>
      </c>
      <c r="J36" s="110">
        <v>16</v>
      </c>
      <c r="K36" s="110">
        <v>9</v>
      </c>
      <c r="L36" s="110">
        <v>24</v>
      </c>
      <c r="M36" s="110">
        <v>11</v>
      </c>
      <c r="N36" s="101"/>
    </row>
    <row r="37" spans="1:14" x14ac:dyDescent="0.3">
      <c r="A37" s="9" t="s">
        <v>11</v>
      </c>
      <c r="B37" s="81">
        <v>1</v>
      </c>
      <c r="C37" s="81">
        <v>0</v>
      </c>
      <c r="D37" s="81">
        <v>0</v>
      </c>
      <c r="E37" s="81">
        <v>2</v>
      </c>
      <c r="F37" s="81">
        <v>2</v>
      </c>
      <c r="G37" s="110">
        <v>1</v>
      </c>
      <c r="H37" s="110">
        <v>3</v>
      </c>
      <c r="I37" s="110">
        <v>0</v>
      </c>
      <c r="J37" s="110">
        <v>0</v>
      </c>
      <c r="K37" s="110">
        <v>18</v>
      </c>
      <c r="L37" s="110">
        <v>12</v>
      </c>
      <c r="M37" s="110">
        <v>4</v>
      </c>
      <c r="N37" s="101"/>
    </row>
    <row r="38" spans="1:14" x14ac:dyDescent="0.3">
      <c r="A38" s="9" t="s">
        <v>13</v>
      </c>
      <c r="B38" s="81">
        <v>0</v>
      </c>
      <c r="C38" s="81">
        <v>2</v>
      </c>
      <c r="D38" s="81">
        <v>1</v>
      </c>
      <c r="E38" s="81">
        <v>0</v>
      </c>
      <c r="F38" s="81">
        <v>1</v>
      </c>
      <c r="G38" s="110">
        <v>1</v>
      </c>
      <c r="H38" s="110">
        <v>0</v>
      </c>
      <c r="I38" s="110">
        <v>7</v>
      </c>
      <c r="J38" s="110">
        <v>4</v>
      </c>
      <c r="K38" s="110">
        <v>0</v>
      </c>
      <c r="L38" s="110">
        <v>4</v>
      </c>
      <c r="M38" s="110">
        <v>3</v>
      </c>
      <c r="N38" s="101"/>
    </row>
    <row r="39" spans="1:14" x14ac:dyDescent="0.3">
      <c r="A39" s="17" t="s">
        <v>2</v>
      </c>
      <c r="B39" s="55">
        <f>SUM(B33:B38)</f>
        <v>15</v>
      </c>
      <c r="C39" s="55">
        <f t="shared" ref="C39:M39" si="2">SUM(C33:C38)</f>
        <v>26</v>
      </c>
      <c r="D39" s="55">
        <f t="shared" si="2"/>
        <v>22</v>
      </c>
      <c r="E39" s="55">
        <f t="shared" si="2"/>
        <v>26</v>
      </c>
      <c r="F39" s="55">
        <f t="shared" si="2"/>
        <v>31</v>
      </c>
      <c r="G39" s="109">
        <f t="shared" si="2"/>
        <v>28</v>
      </c>
      <c r="H39" s="109">
        <f t="shared" si="2"/>
        <v>66</v>
      </c>
      <c r="I39" s="109">
        <f t="shared" si="2"/>
        <v>135</v>
      </c>
      <c r="J39" s="109">
        <f t="shared" si="2"/>
        <v>90</v>
      </c>
      <c r="K39" s="109">
        <f t="shared" si="2"/>
        <v>151</v>
      </c>
      <c r="L39" s="109">
        <f t="shared" si="2"/>
        <v>216</v>
      </c>
      <c r="M39" s="109">
        <f t="shared" si="2"/>
        <v>263</v>
      </c>
    </row>
    <row r="40" spans="1:14" x14ac:dyDescent="0.3">
      <c r="A40" s="48" t="s">
        <v>42</v>
      </c>
      <c r="B40" s="42"/>
      <c r="C40" s="42"/>
      <c r="D40" s="42"/>
      <c r="E40" s="42"/>
      <c r="F40" s="42"/>
      <c r="G40" s="42"/>
      <c r="H40" s="42"/>
      <c r="I40" s="42"/>
      <c r="J40" s="42"/>
      <c r="K40" s="42"/>
      <c r="L40" s="42"/>
      <c r="M40" s="42"/>
    </row>
  </sheetData>
  <mergeCells count="18">
    <mergeCell ref="A29:M29"/>
    <mergeCell ref="A30:A32"/>
    <mergeCell ref="B30:G30"/>
    <mergeCell ref="H30:M30"/>
    <mergeCell ref="B32:G32"/>
    <mergeCell ref="H32:M32"/>
    <mergeCell ref="A15:M15"/>
    <mergeCell ref="A16:A18"/>
    <mergeCell ref="B16:G16"/>
    <mergeCell ref="H16:M16"/>
    <mergeCell ref="B18:G18"/>
    <mergeCell ref="H18:M18"/>
    <mergeCell ref="A1:M1"/>
    <mergeCell ref="A2:A4"/>
    <mergeCell ref="B2:G2"/>
    <mergeCell ref="H2:M2"/>
    <mergeCell ref="B4:G4"/>
    <mergeCell ref="H4:M4"/>
  </mergeCells>
  <pageMargins left="0.7" right="0.7" top="0.75" bottom="0.75" header="0.3" footer="0.3"/>
  <pageSetup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A2AB-C917-4984-B0B6-F534903C3967}">
  <dimension ref="A1:P9"/>
  <sheetViews>
    <sheetView workbookViewId="0">
      <selection activeCell="D19" sqref="D19"/>
    </sheetView>
  </sheetViews>
  <sheetFormatPr defaultRowHeight="14.4" x14ac:dyDescent="0.3"/>
  <cols>
    <col min="1" max="1" width="23.33203125" customWidth="1"/>
    <col min="2" max="2" width="8.44140625" customWidth="1"/>
    <col min="3" max="3" width="8.5546875" customWidth="1"/>
    <col min="4" max="4" width="9.109375" customWidth="1"/>
    <col min="5" max="5" width="9" customWidth="1"/>
    <col min="6" max="6" width="9.109375" customWidth="1"/>
    <col min="7" max="7" width="8.6640625" customWidth="1"/>
    <col min="8" max="8" width="9.33203125" customWidth="1"/>
    <col min="9" max="9" width="9.5546875" customWidth="1"/>
    <col min="10" max="11" width="9.44140625" customWidth="1"/>
    <col min="12" max="13" width="10.33203125" customWidth="1"/>
    <col min="14" max="14" width="9.6640625" customWidth="1"/>
    <col min="15" max="15" width="10.109375" customWidth="1"/>
  </cols>
  <sheetData>
    <row r="1" spans="1:16" x14ac:dyDescent="0.3">
      <c r="A1" s="129" t="s">
        <v>95</v>
      </c>
      <c r="B1" s="129"/>
      <c r="C1" s="129"/>
      <c r="D1" s="129"/>
      <c r="E1" s="129"/>
      <c r="F1" s="129"/>
      <c r="G1" s="129"/>
      <c r="H1" s="129"/>
      <c r="I1" s="129"/>
      <c r="J1" s="129"/>
      <c r="K1" s="129"/>
      <c r="L1" s="129"/>
      <c r="M1" s="129"/>
      <c r="N1" s="129"/>
      <c r="O1" s="129"/>
    </row>
    <row r="2" spans="1:16" x14ac:dyDescent="0.3">
      <c r="A2" s="143" t="s">
        <v>14</v>
      </c>
      <c r="B2" s="125" t="s">
        <v>93</v>
      </c>
      <c r="C2" s="125"/>
      <c r="D2" s="125"/>
      <c r="E2" s="125"/>
      <c r="F2" s="125"/>
      <c r="G2" s="125"/>
      <c r="H2" s="125"/>
      <c r="I2" s="125" t="s">
        <v>94</v>
      </c>
      <c r="J2" s="125"/>
      <c r="K2" s="125"/>
      <c r="L2" s="125"/>
      <c r="M2" s="125"/>
      <c r="N2" s="125"/>
      <c r="O2" s="125"/>
    </row>
    <row r="3" spans="1:16" x14ac:dyDescent="0.3">
      <c r="A3" s="145"/>
      <c r="B3" s="8">
        <v>2017</v>
      </c>
      <c r="C3" s="8">
        <v>2018</v>
      </c>
      <c r="D3" s="8">
        <v>2019</v>
      </c>
      <c r="E3" s="8">
        <v>2020</v>
      </c>
      <c r="F3" s="8">
        <v>2021</v>
      </c>
      <c r="G3" s="8">
        <v>2022</v>
      </c>
      <c r="H3" s="8">
        <v>2023</v>
      </c>
      <c r="I3" s="8">
        <v>2017</v>
      </c>
      <c r="J3" s="8">
        <v>2018</v>
      </c>
      <c r="K3" s="8">
        <v>2019</v>
      </c>
      <c r="L3" s="8">
        <v>2020</v>
      </c>
      <c r="M3" s="8">
        <v>2021</v>
      </c>
      <c r="N3" s="8">
        <v>2022</v>
      </c>
      <c r="O3" s="8">
        <v>2023</v>
      </c>
    </row>
    <row r="4" spans="1:16" x14ac:dyDescent="0.3">
      <c r="A4" s="9" t="s">
        <v>7</v>
      </c>
      <c r="B4" s="13">
        <v>12764</v>
      </c>
      <c r="C4" s="13">
        <v>12566</v>
      </c>
      <c r="D4" s="13">
        <v>11552</v>
      </c>
      <c r="E4" s="13">
        <v>9691</v>
      </c>
      <c r="F4" s="13">
        <v>8632</v>
      </c>
      <c r="G4" s="13">
        <v>8476</v>
      </c>
      <c r="H4" s="16">
        <v>8778</v>
      </c>
      <c r="I4" s="16">
        <v>90235</v>
      </c>
      <c r="J4" s="16">
        <v>95829</v>
      </c>
      <c r="K4" s="16">
        <v>93545</v>
      </c>
      <c r="L4" s="16">
        <v>83677</v>
      </c>
      <c r="M4" s="16">
        <v>76567</v>
      </c>
      <c r="N4" s="16">
        <v>72807</v>
      </c>
      <c r="O4" s="16">
        <v>75509</v>
      </c>
      <c r="P4" s="84"/>
    </row>
    <row r="5" spans="1:16" x14ac:dyDescent="0.3">
      <c r="A5" s="9" t="s">
        <v>8</v>
      </c>
      <c r="B5" s="13">
        <v>746</v>
      </c>
      <c r="C5" s="13">
        <v>690</v>
      </c>
      <c r="D5" s="13">
        <v>686</v>
      </c>
      <c r="E5" s="13">
        <v>518</v>
      </c>
      <c r="F5" s="13">
        <v>467</v>
      </c>
      <c r="G5" s="13">
        <v>393</v>
      </c>
      <c r="H5" s="16">
        <v>387</v>
      </c>
      <c r="I5" s="16">
        <v>4208</v>
      </c>
      <c r="J5" s="16">
        <v>4276</v>
      </c>
      <c r="K5" s="16">
        <v>4562</v>
      </c>
      <c r="L5" s="16">
        <v>3451</v>
      </c>
      <c r="M5" s="16">
        <v>2581</v>
      </c>
      <c r="N5" s="16">
        <v>2142</v>
      </c>
      <c r="O5" s="16">
        <v>2452</v>
      </c>
      <c r="P5" s="84"/>
    </row>
    <row r="6" spans="1:16" x14ac:dyDescent="0.3">
      <c r="A6" s="9" t="s">
        <v>9</v>
      </c>
      <c r="B6" s="13">
        <v>2028</v>
      </c>
      <c r="C6" s="13">
        <v>1819</v>
      </c>
      <c r="D6" s="13">
        <v>1943</v>
      </c>
      <c r="E6" s="13">
        <v>1904</v>
      </c>
      <c r="F6" s="13">
        <v>1947</v>
      </c>
      <c r="G6" s="13">
        <v>1757</v>
      </c>
      <c r="H6" s="16">
        <v>1603</v>
      </c>
      <c r="I6" s="16">
        <v>11677</v>
      </c>
      <c r="J6" s="16">
        <v>10750</v>
      </c>
      <c r="K6" s="16">
        <v>13153</v>
      </c>
      <c r="L6" s="16">
        <v>14390</v>
      </c>
      <c r="M6" s="16">
        <v>15838</v>
      </c>
      <c r="N6" s="16">
        <v>14581</v>
      </c>
      <c r="O6" s="16">
        <v>12516</v>
      </c>
      <c r="P6" s="84"/>
    </row>
    <row r="7" spans="1:16" x14ac:dyDescent="0.3">
      <c r="A7" s="9" t="s">
        <v>10</v>
      </c>
      <c r="B7" s="13">
        <v>2584</v>
      </c>
      <c r="C7" s="13">
        <v>2564</v>
      </c>
      <c r="D7" s="13">
        <v>2305</v>
      </c>
      <c r="E7" s="13">
        <v>2296</v>
      </c>
      <c r="F7" s="13">
        <v>2205</v>
      </c>
      <c r="G7" s="13">
        <v>1939</v>
      </c>
      <c r="H7" s="16">
        <v>2009</v>
      </c>
      <c r="I7" s="16">
        <v>13622</v>
      </c>
      <c r="J7" s="16">
        <v>14502</v>
      </c>
      <c r="K7" s="16">
        <v>13907</v>
      </c>
      <c r="L7" s="16">
        <v>14391</v>
      </c>
      <c r="M7" s="16">
        <v>14030</v>
      </c>
      <c r="N7" s="16">
        <v>12880</v>
      </c>
      <c r="O7" s="16">
        <v>12898</v>
      </c>
      <c r="P7" s="84"/>
    </row>
    <row r="8" spans="1:16" x14ac:dyDescent="0.3">
      <c r="A8" s="9" t="s">
        <v>11</v>
      </c>
      <c r="B8" s="13">
        <v>2048</v>
      </c>
      <c r="C8" s="13">
        <v>2062</v>
      </c>
      <c r="D8" s="13">
        <v>1862</v>
      </c>
      <c r="E8" s="13">
        <v>1557</v>
      </c>
      <c r="F8" s="13">
        <v>1559</v>
      </c>
      <c r="G8" s="13">
        <v>1425</v>
      </c>
      <c r="H8" s="16">
        <v>1449</v>
      </c>
      <c r="I8" s="16">
        <v>10609</v>
      </c>
      <c r="J8" s="16">
        <v>10874</v>
      </c>
      <c r="K8" s="16">
        <v>9988</v>
      </c>
      <c r="L8" s="16">
        <v>8274</v>
      </c>
      <c r="M8" s="16">
        <v>8725</v>
      </c>
      <c r="N8" s="16">
        <v>8068</v>
      </c>
      <c r="O8" s="16">
        <v>8396</v>
      </c>
      <c r="P8" s="84"/>
    </row>
    <row r="9" spans="1:16" x14ac:dyDescent="0.3">
      <c r="A9" s="104" t="s">
        <v>13</v>
      </c>
      <c r="B9" s="15">
        <v>1862</v>
      </c>
      <c r="C9" s="15">
        <v>1599</v>
      </c>
      <c r="D9" s="15">
        <v>1435</v>
      </c>
      <c r="E9" s="15">
        <v>1323</v>
      </c>
      <c r="F9" s="15">
        <v>1478</v>
      </c>
      <c r="G9" s="15">
        <v>1383</v>
      </c>
      <c r="H9" s="15">
        <v>1354</v>
      </c>
      <c r="I9" s="15">
        <v>14714</v>
      </c>
      <c r="J9" s="15">
        <v>13655</v>
      </c>
      <c r="K9" s="15">
        <v>12565</v>
      </c>
      <c r="L9" s="15">
        <v>11629</v>
      </c>
      <c r="M9" s="15">
        <v>12731</v>
      </c>
      <c r="N9" s="15">
        <v>13185</v>
      </c>
      <c r="O9" s="15">
        <v>12006</v>
      </c>
    </row>
  </sheetData>
  <mergeCells count="4">
    <mergeCell ref="A2:A3"/>
    <mergeCell ref="A1:O1"/>
    <mergeCell ref="B2:H2"/>
    <mergeCell ref="I2:O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CB2D-16BD-4662-99F6-92BF87329698}">
  <dimension ref="A1:B4"/>
  <sheetViews>
    <sheetView workbookViewId="0">
      <selection activeCell="A4" sqref="A4"/>
    </sheetView>
  </sheetViews>
  <sheetFormatPr defaultRowHeight="14.4" x14ac:dyDescent="0.3"/>
  <cols>
    <col min="1" max="1" width="53.88671875" customWidth="1"/>
  </cols>
  <sheetData>
    <row r="1" spans="1:2" x14ac:dyDescent="0.3">
      <c r="A1" s="71" t="s">
        <v>33</v>
      </c>
    </row>
    <row r="2" spans="1:2" x14ac:dyDescent="0.3">
      <c r="A2" t="s">
        <v>34</v>
      </c>
      <c r="B2" t="s">
        <v>38</v>
      </c>
    </row>
    <row r="3" spans="1:2" x14ac:dyDescent="0.3">
      <c r="A3" t="s">
        <v>35</v>
      </c>
      <c r="B3" t="s">
        <v>39</v>
      </c>
    </row>
    <row r="4" spans="1:2" x14ac:dyDescent="0.3">
      <c r="A4" t="s">
        <v>36</v>
      </c>
      <c r="B4"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BF304-623F-4DED-B499-A968F619E6FD}">
  <dimension ref="A1:Y34"/>
  <sheetViews>
    <sheetView workbookViewId="0">
      <selection activeCell="A34" sqref="A34:W34"/>
    </sheetView>
  </sheetViews>
  <sheetFormatPr defaultRowHeight="14.4" x14ac:dyDescent="0.3"/>
  <cols>
    <col min="1" max="1" width="9.33203125" customWidth="1"/>
    <col min="2" max="2" width="6.6640625" bestFit="1" customWidth="1"/>
    <col min="3" max="3" width="6.109375" bestFit="1" customWidth="1"/>
    <col min="4" max="8" width="5.109375" bestFit="1" customWidth="1"/>
    <col min="9" max="9" width="4.109375" bestFit="1" customWidth="1"/>
    <col min="10" max="10" width="5.109375" bestFit="1" customWidth="1"/>
    <col min="11" max="20" width="4.109375" bestFit="1" customWidth="1"/>
    <col min="21" max="21" width="7.109375" bestFit="1" customWidth="1"/>
    <col min="22" max="22" width="7.6640625" bestFit="1" customWidth="1"/>
    <col min="23" max="23" width="6.88671875" bestFit="1" customWidth="1"/>
  </cols>
  <sheetData>
    <row r="1" spans="1:24" ht="28.2" customHeight="1" x14ac:dyDescent="0.3">
      <c r="A1" s="126" t="s">
        <v>114</v>
      </c>
      <c r="B1" s="127"/>
      <c r="C1" s="127"/>
      <c r="D1" s="127"/>
      <c r="E1" s="127"/>
      <c r="F1" s="127"/>
      <c r="G1" s="127"/>
      <c r="H1" s="127"/>
      <c r="I1" s="127"/>
      <c r="J1" s="127"/>
      <c r="K1" s="127"/>
      <c r="L1" s="127"/>
      <c r="M1" s="127"/>
      <c r="N1" s="127"/>
      <c r="O1" s="127"/>
      <c r="P1" s="127"/>
      <c r="Q1" s="127"/>
      <c r="R1" s="127"/>
      <c r="S1" s="127"/>
      <c r="T1" s="127"/>
      <c r="U1" s="127"/>
      <c r="V1" s="127"/>
    </row>
    <row r="2" spans="1:24" x14ac:dyDescent="0.3">
      <c r="A2" s="119" t="s">
        <v>0</v>
      </c>
      <c r="B2" s="125" t="s">
        <v>1</v>
      </c>
      <c r="C2" s="125"/>
      <c r="D2" s="125"/>
      <c r="E2" s="125"/>
      <c r="F2" s="125"/>
      <c r="G2" s="125"/>
      <c r="H2" s="125"/>
      <c r="I2" s="125"/>
      <c r="J2" s="125"/>
      <c r="K2" s="125"/>
      <c r="L2" s="125"/>
      <c r="M2" s="125"/>
      <c r="N2" s="125"/>
      <c r="O2" s="125"/>
      <c r="P2" s="125"/>
      <c r="Q2" s="125"/>
      <c r="R2" s="125"/>
      <c r="S2" s="125"/>
      <c r="T2" s="125"/>
      <c r="U2" s="125"/>
      <c r="V2" s="12" t="s">
        <v>2</v>
      </c>
    </row>
    <row r="3" spans="1:24" x14ac:dyDescent="0.3">
      <c r="A3" s="119"/>
      <c r="B3" s="17">
        <v>0</v>
      </c>
      <c r="C3" s="17">
        <v>1</v>
      </c>
      <c r="D3" s="17">
        <v>2</v>
      </c>
      <c r="E3" s="17">
        <v>3</v>
      </c>
      <c r="F3" s="17">
        <v>4</v>
      </c>
      <c r="G3" s="17">
        <v>5</v>
      </c>
      <c r="H3" s="17">
        <v>6</v>
      </c>
      <c r="I3" s="17">
        <v>7</v>
      </c>
      <c r="J3" s="17">
        <v>8</v>
      </c>
      <c r="K3" s="17">
        <v>9</v>
      </c>
      <c r="L3" s="17">
        <v>10</v>
      </c>
      <c r="M3" s="17">
        <v>11</v>
      </c>
      <c r="N3" s="17">
        <v>12</v>
      </c>
      <c r="O3" s="17">
        <v>13</v>
      </c>
      <c r="P3" s="17">
        <v>14</v>
      </c>
      <c r="Q3" s="17">
        <v>15</v>
      </c>
      <c r="R3" s="17">
        <v>16</v>
      </c>
      <c r="S3" s="17">
        <v>18</v>
      </c>
      <c r="T3" s="17">
        <v>19</v>
      </c>
      <c r="U3" s="27" t="s">
        <v>3</v>
      </c>
      <c r="V3" s="65"/>
      <c r="W3" s="3"/>
    </row>
    <row r="4" spans="1:24" x14ac:dyDescent="0.3">
      <c r="A4" s="9">
        <v>2018</v>
      </c>
      <c r="B4" s="46">
        <v>62</v>
      </c>
      <c r="C4" s="46">
        <v>115</v>
      </c>
      <c r="D4" s="46">
        <v>31</v>
      </c>
      <c r="E4" s="46">
        <v>17</v>
      </c>
      <c r="F4" s="46">
        <v>9</v>
      </c>
      <c r="G4" s="46">
        <v>3</v>
      </c>
      <c r="H4" s="46">
        <v>1</v>
      </c>
      <c r="I4" s="46" t="s">
        <v>4</v>
      </c>
      <c r="J4" s="46">
        <v>2</v>
      </c>
      <c r="K4" s="46">
        <v>3</v>
      </c>
      <c r="L4" s="46">
        <v>1</v>
      </c>
      <c r="M4" s="46">
        <v>1</v>
      </c>
      <c r="N4" s="46" t="s">
        <v>4</v>
      </c>
      <c r="O4" s="46" t="s">
        <v>4</v>
      </c>
      <c r="P4" s="46">
        <v>1</v>
      </c>
      <c r="Q4" s="46" t="s">
        <v>4</v>
      </c>
      <c r="R4" s="46">
        <v>1</v>
      </c>
      <c r="S4" s="46" t="s">
        <v>4</v>
      </c>
      <c r="T4" s="46" t="s">
        <v>4</v>
      </c>
      <c r="U4" s="65">
        <v>2</v>
      </c>
      <c r="V4" s="65">
        <v>249</v>
      </c>
    </row>
    <row r="5" spans="1:24" x14ac:dyDescent="0.3">
      <c r="A5" s="9">
        <v>2019</v>
      </c>
      <c r="B5" s="46">
        <v>104</v>
      </c>
      <c r="C5" s="46">
        <v>188</v>
      </c>
      <c r="D5" s="46">
        <v>64</v>
      </c>
      <c r="E5" s="46">
        <v>28</v>
      </c>
      <c r="F5" s="46">
        <v>19</v>
      </c>
      <c r="G5" s="46">
        <v>19</v>
      </c>
      <c r="H5" s="46">
        <v>6</v>
      </c>
      <c r="I5" s="46" t="s">
        <v>4</v>
      </c>
      <c r="J5" s="46">
        <v>1</v>
      </c>
      <c r="K5" s="46">
        <v>1</v>
      </c>
      <c r="L5" s="46">
        <v>1</v>
      </c>
      <c r="M5" s="46">
        <v>2</v>
      </c>
      <c r="N5" s="46">
        <v>1</v>
      </c>
      <c r="O5" s="46" t="s">
        <v>4</v>
      </c>
      <c r="P5" s="46">
        <v>1</v>
      </c>
      <c r="Q5" s="46">
        <v>1</v>
      </c>
      <c r="R5" s="46" t="s">
        <v>4</v>
      </c>
      <c r="S5" s="46" t="s">
        <v>4</v>
      </c>
      <c r="T5" s="46" t="s">
        <v>4</v>
      </c>
      <c r="U5" s="65">
        <v>1</v>
      </c>
      <c r="V5" s="65">
        <v>437</v>
      </c>
    </row>
    <row r="6" spans="1:24" x14ac:dyDescent="0.3">
      <c r="A6" s="9">
        <v>2020</v>
      </c>
      <c r="B6" s="46">
        <v>47</v>
      </c>
      <c r="C6" s="46">
        <v>138</v>
      </c>
      <c r="D6" s="46">
        <v>71</v>
      </c>
      <c r="E6" s="46">
        <v>17</v>
      </c>
      <c r="F6" s="46">
        <v>19</v>
      </c>
      <c r="G6" s="46">
        <v>5</v>
      </c>
      <c r="H6" s="46">
        <v>4</v>
      </c>
      <c r="I6" s="46">
        <v>6</v>
      </c>
      <c r="J6" s="46" t="s">
        <v>4</v>
      </c>
      <c r="K6" s="46">
        <v>1</v>
      </c>
      <c r="L6" s="46" t="s">
        <v>4</v>
      </c>
      <c r="M6" s="46" t="s">
        <v>4</v>
      </c>
      <c r="N6" s="46" t="s">
        <v>4</v>
      </c>
      <c r="O6" s="46">
        <v>1</v>
      </c>
      <c r="P6" s="46">
        <v>1</v>
      </c>
      <c r="Q6" s="46" t="s">
        <v>4</v>
      </c>
      <c r="R6" s="46" t="s">
        <v>4</v>
      </c>
      <c r="S6" s="46" t="s">
        <v>4</v>
      </c>
      <c r="T6" s="46">
        <v>1</v>
      </c>
      <c r="U6" s="65">
        <v>0</v>
      </c>
      <c r="V6" s="65">
        <v>311</v>
      </c>
    </row>
    <row r="7" spans="1:24" x14ac:dyDescent="0.3">
      <c r="A7" s="9">
        <v>2021</v>
      </c>
      <c r="B7" s="46">
        <v>21</v>
      </c>
      <c r="C7" s="46">
        <v>92</v>
      </c>
      <c r="D7" s="46">
        <v>76</v>
      </c>
      <c r="E7" s="46">
        <v>33</v>
      </c>
      <c r="F7" s="46">
        <v>15</v>
      </c>
      <c r="G7" s="46">
        <v>10</v>
      </c>
      <c r="H7" s="46">
        <v>7</v>
      </c>
      <c r="I7" s="46">
        <v>3</v>
      </c>
      <c r="J7" s="46">
        <v>3</v>
      </c>
      <c r="K7" s="46" t="s">
        <v>4</v>
      </c>
      <c r="L7" s="46">
        <v>4</v>
      </c>
      <c r="M7" s="46" t="s">
        <v>4</v>
      </c>
      <c r="N7" s="46">
        <v>1</v>
      </c>
      <c r="O7" s="46">
        <v>1</v>
      </c>
      <c r="P7" s="46" t="s">
        <v>4</v>
      </c>
      <c r="Q7" s="46" t="s">
        <v>4</v>
      </c>
      <c r="R7" s="46" t="s">
        <v>4</v>
      </c>
      <c r="S7" s="46" t="s">
        <v>4</v>
      </c>
      <c r="T7" s="46">
        <v>1</v>
      </c>
      <c r="U7" s="65">
        <v>0</v>
      </c>
      <c r="V7" s="65">
        <v>267</v>
      </c>
    </row>
    <row r="8" spans="1:24" x14ac:dyDescent="0.3">
      <c r="A8" s="9">
        <v>2022</v>
      </c>
      <c r="B8" s="46">
        <v>13</v>
      </c>
      <c r="C8" s="46">
        <v>57</v>
      </c>
      <c r="D8" s="46">
        <v>53</v>
      </c>
      <c r="E8" s="46">
        <v>24</v>
      </c>
      <c r="F8" s="46">
        <v>11</v>
      </c>
      <c r="G8" s="46">
        <v>9</v>
      </c>
      <c r="H8" s="46">
        <v>6</v>
      </c>
      <c r="I8" s="46">
        <v>5</v>
      </c>
      <c r="J8" s="46">
        <v>3</v>
      </c>
      <c r="K8" s="46">
        <v>2</v>
      </c>
      <c r="L8" s="46">
        <v>1</v>
      </c>
      <c r="M8" s="46" t="s">
        <v>4</v>
      </c>
      <c r="N8" s="46" t="s">
        <v>4</v>
      </c>
      <c r="O8" s="46">
        <v>1</v>
      </c>
      <c r="P8" s="46" t="s">
        <v>4</v>
      </c>
      <c r="Q8" s="46" t="s">
        <v>4</v>
      </c>
      <c r="R8" s="46" t="s">
        <v>4</v>
      </c>
      <c r="S8" s="46">
        <v>1</v>
      </c>
      <c r="T8" s="46" t="s">
        <v>4</v>
      </c>
      <c r="U8" s="65">
        <v>0</v>
      </c>
      <c r="V8" s="65">
        <v>186</v>
      </c>
    </row>
    <row r="9" spans="1:24" x14ac:dyDescent="0.3">
      <c r="A9" s="9">
        <v>2023</v>
      </c>
      <c r="B9" s="46">
        <v>13</v>
      </c>
      <c r="C9" s="46">
        <v>69</v>
      </c>
      <c r="D9" s="46">
        <v>47</v>
      </c>
      <c r="E9" s="46">
        <v>22</v>
      </c>
      <c r="F9" s="46">
        <v>20</v>
      </c>
      <c r="G9" s="46">
        <v>19</v>
      </c>
      <c r="H9" s="46">
        <v>12</v>
      </c>
      <c r="I9" s="46">
        <v>6</v>
      </c>
      <c r="J9" s="46">
        <v>10</v>
      </c>
      <c r="K9" s="46">
        <v>5</v>
      </c>
      <c r="L9" s="46">
        <v>2</v>
      </c>
      <c r="M9" s="46">
        <v>2</v>
      </c>
      <c r="N9" s="46" t="s">
        <v>4</v>
      </c>
      <c r="O9" s="46" t="s">
        <v>4</v>
      </c>
      <c r="P9" s="46" t="s">
        <v>4</v>
      </c>
      <c r="Q9" s="46">
        <v>1</v>
      </c>
      <c r="R9" s="46" t="s">
        <v>4</v>
      </c>
      <c r="S9" s="46">
        <v>2</v>
      </c>
      <c r="T9" s="46" t="s">
        <v>4</v>
      </c>
      <c r="U9" s="65">
        <v>2</v>
      </c>
      <c r="V9" s="65">
        <v>232</v>
      </c>
    </row>
    <row r="10" spans="1:24" x14ac:dyDescent="0.3">
      <c r="A10" s="48" t="s">
        <v>43</v>
      </c>
      <c r="B10" s="48"/>
    </row>
    <row r="12" spans="1:24" ht="30.6" customHeight="1" x14ac:dyDescent="0.3">
      <c r="A12" s="118" t="s">
        <v>45</v>
      </c>
      <c r="B12" s="118"/>
      <c r="C12" s="118"/>
      <c r="D12" s="118"/>
      <c r="E12" s="118"/>
      <c r="F12" s="118"/>
      <c r="G12" s="118"/>
      <c r="H12" s="118"/>
      <c r="I12" s="118"/>
      <c r="J12" s="118"/>
      <c r="K12" s="118"/>
      <c r="L12" s="118"/>
      <c r="M12" s="118"/>
      <c r="N12" s="118"/>
      <c r="O12" s="118"/>
      <c r="P12" s="118"/>
      <c r="Q12" s="118"/>
      <c r="R12" s="118"/>
      <c r="S12" s="118"/>
      <c r="T12" s="118"/>
      <c r="U12" s="118"/>
      <c r="V12" s="118"/>
      <c r="W12" s="118"/>
    </row>
    <row r="13" spans="1:24" x14ac:dyDescent="0.3">
      <c r="A13" s="119" t="s">
        <v>0</v>
      </c>
      <c r="B13" s="120" t="s">
        <v>1</v>
      </c>
      <c r="C13" s="121"/>
      <c r="D13" s="121"/>
      <c r="E13" s="121"/>
      <c r="F13" s="121"/>
      <c r="G13" s="121"/>
      <c r="H13" s="121"/>
      <c r="I13" s="121"/>
      <c r="J13" s="121"/>
      <c r="K13" s="121"/>
      <c r="L13" s="121"/>
      <c r="M13" s="121"/>
      <c r="N13" s="121"/>
      <c r="O13" s="121"/>
      <c r="P13" s="121"/>
      <c r="Q13" s="121"/>
      <c r="R13" s="121"/>
      <c r="S13" s="121"/>
      <c r="T13" s="121"/>
      <c r="U13" s="121"/>
      <c r="V13" s="122"/>
      <c r="W13" s="128" t="s">
        <v>2</v>
      </c>
    </row>
    <row r="14" spans="1:24" x14ac:dyDescent="0.3">
      <c r="A14" s="119"/>
      <c r="B14" s="63">
        <v>0</v>
      </c>
      <c r="C14" s="64">
        <v>1</v>
      </c>
      <c r="D14" s="51">
        <v>2</v>
      </c>
      <c r="E14" s="51">
        <v>3</v>
      </c>
      <c r="F14" s="51">
        <v>4</v>
      </c>
      <c r="G14" s="51">
        <v>5</v>
      </c>
      <c r="H14" s="51">
        <v>6</v>
      </c>
      <c r="I14" s="51">
        <v>7</v>
      </c>
      <c r="J14" s="51">
        <v>8</v>
      </c>
      <c r="K14" s="51">
        <v>9</v>
      </c>
      <c r="L14" s="51">
        <v>10</v>
      </c>
      <c r="M14" s="51">
        <v>11</v>
      </c>
      <c r="N14" s="51">
        <v>12</v>
      </c>
      <c r="O14" s="51">
        <v>13</v>
      </c>
      <c r="P14" s="51">
        <v>14</v>
      </c>
      <c r="Q14" s="51">
        <v>15</v>
      </c>
      <c r="R14" s="51">
        <v>16</v>
      </c>
      <c r="S14" s="51">
        <v>17</v>
      </c>
      <c r="T14" s="51">
        <v>18</v>
      </c>
      <c r="U14" s="51">
        <v>19</v>
      </c>
      <c r="V14" s="12" t="s">
        <v>3</v>
      </c>
      <c r="W14" s="128"/>
    </row>
    <row r="15" spans="1:24" x14ac:dyDescent="0.3">
      <c r="A15" s="78">
        <v>2018</v>
      </c>
      <c r="B15" s="41">
        <v>84</v>
      </c>
      <c r="C15" s="41">
        <v>137</v>
      </c>
      <c r="D15" s="41">
        <v>40</v>
      </c>
      <c r="E15" s="41">
        <v>23</v>
      </c>
      <c r="F15" s="41">
        <v>11</v>
      </c>
      <c r="G15" s="41">
        <v>3</v>
      </c>
      <c r="H15" s="41">
        <v>2</v>
      </c>
      <c r="I15" s="41" t="s">
        <v>4</v>
      </c>
      <c r="J15" s="41">
        <v>2</v>
      </c>
      <c r="K15" s="41">
        <v>3</v>
      </c>
      <c r="L15" s="41">
        <v>1</v>
      </c>
      <c r="M15" s="41">
        <v>1</v>
      </c>
      <c r="N15" s="41" t="s">
        <v>4</v>
      </c>
      <c r="O15" s="41" t="s">
        <v>4</v>
      </c>
      <c r="P15" s="41">
        <v>2</v>
      </c>
      <c r="Q15" s="41" t="s">
        <v>4</v>
      </c>
      <c r="R15" s="41">
        <v>1</v>
      </c>
      <c r="S15" s="41" t="s">
        <v>4</v>
      </c>
      <c r="T15" s="41" t="s">
        <v>4</v>
      </c>
      <c r="U15" s="41" t="s">
        <v>4</v>
      </c>
      <c r="V15" s="62">
        <v>2</v>
      </c>
      <c r="W15" s="62">
        <v>312</v>
      </c>
      <c r="X15" s="102"/>
    </row>
    <row r="16" spans="1:24" x14ac:dyDescent="0.3">
      <c r="A16" s="9">
        <v>2019</v>
      </c>
      <c r="B16" s="41">
        <v>149</v>
      </c>
      <c r="C16" s="41">
        <v>243</v>
      </c>
      <c r="D16" s="41">
        <v>81</v>
      </c>
      <c r="E16" s="41">
        <v>34</v>
      </c>
      <c r="F16" s="41">
        <v>25</v>
      </c>
      <c r="G16" s="41">
        <v>27</v>
      </c>
      <c r="H16" s="41">
        <v>6</v>
      </c>
      <c r="I16" s="41" t="s">
        <v>4</v>
      </c>
      <c r="J16" s="41">
        <v>1</v>
      </c>
      <c r="K16" s="41">
        <v>1</v>
      </c>
      <c r="L16" s="41">
        <v>1</v>
      </c>
      <c r="M16" s="41">
        <v>2</v>
      </c>
      <c r="N16" s="41">
        <v>1</v>
      </c>
      <c r="O16" s="41" t="s">
        <v>4</v>
      </c>
      <c r="P16" s="41">
        <v>2</v>
      </c>
      <c r="Q16" s="41">
        <v>1</v>
      </c>
      <c r="R16" s="41" t="s">
        <v>4</v>
      </c>
      <c r="S16" s="41" t="s">
        <v>4</v>
      </c>
      <c r="T16" s="41" t="s">
        <v>4</v>
      </c>
      <c r="U16" s="41" t="s">
        <v>4</v>
      </c>
      <c r="V16" s="62">
        <v>1</v>
      </c>
      <c r="W16" s="62">
        <v>575</v>
      </c>
      <c r="X16" s="102"/>
    </row>
    <row r="17" spans="1:24" x14ac:dyDescent="0.3">
      <c r="A17" s="9">
        <v>2020</v>
      </c>
      <c r="B17" s="41">
        <v>68</v>
      </c>
      <c r="C17" s="41">
        <v>178</v>
      </c>
      <c r="D17" s="41">
        <v>83</v>
      </c>
      <c r="E17" s="41">
        <v>19</v>
      </c>
      <c r="F17" s="41">
        <v>22</v>
      </c>
      <c r="G17" s="41">
        <v>7</v>
      </c>
      <c r="H17" s="41">
        <v>4</v>
      </c>
      <c r="I17" s="41">
        <v>6</v>
      </c>
      <c r="J17" s="41" t="s">
        <v>4</v>
      </c>
      <c r="K17" s="41">
        <v>1</v>
      </c>
      <c r="L17" s="41">
        <v>1</v>
      </c>
      <c r="M17" s="41" t="s">
        <v>4</v>
      </c>
      <c r="N17" s="41" t="s">
        <v>4</v>
      </c>
      <c r="O17" s="41">
        <v>1</v>
      </c>
      <c r="P17" s="41">
        <v>2</v>
      </c>
      <c r="Q17" s="41" t="s">
        <v>4</v>
      </c>
      <c r="R17" s="41" t="s">
        <v>4</v>
      </c>
      <c r="S17" s="41" t="s">
        <v>4</v>
      </c>
      <c r="T17" s="41" t="s">
        <v>4</v>
      </c>
      <c r="U17" s="41">
        <v>1</v>
      </c>
      <c r="V17" s="62">
        <v>0</v>
      </c>
      <c r="W17" s="62">
        <v>393</v>
      </c>
      <c r="X17" s="102"/>
    </row>
    <row r="18" spans="1:24" x14ac:dyDescent="0.3">
      <c r="A18" s="9">
        <v>2021</v>
      </c>
      <c r="B18" s="41">
        <v>33</v>
      </c>
      <c r="C18" s="41">
        <v>109</v>
      </c>
      <c r="D18" s="41">
        <v>92</v>
      </c>
      <c r="E18" s="41">
        <v>37</v>
      </c>
      <c r="F18" s="41">
        <v>15</v>
      </c>
      <c r="G18" s="41">
        <v>10</v>
      </c>
      <c r="H18" s="41">
        <v>8</v>
      </c>
      <c r="I18" s="41">
        <v>4</v>
      </c>
      <c r="J18" s="41">
        <v>4</v>
      </c>
      <c r="K18" s="41">
        <v>1</v>
      </c>
      <c r="L18" s="41">
        <v>4</v>
      </c>
      <c r="M18" s="41" t="s">
        <v>4</v>
      </c>
      <c r="N18" s="41">
        <v>1</v>
      </c>
      <c r="O18" s="41">
        <v>1</v>
      </c>
      <c r="P18" s="41" t="s">
        <v>4</v>
      </c>
      <c r="Q18" s="41" t="s">
        <v>4</v>
      </c>
      <c r="R18" s="41" t="s">
        <v>4</v>
      </c>
      <c r="S18" s="41" t="s">
        <v>4</v>
      </c>
      <c r="T18" s="41" t="s">
        <v>4</v>
      </c>
      <c r="U18" s="41">
        <v>1</v>
      </c>
      <c r="V18" s="62">
        <v>0</v>
      </c>
      <c r="W18" s="62">
        <v>320</v>
      </c>
      <c r="X18" s="102"/>
    </row>
    <row r="19" spans="1:24" x14ac:dyDescent="0.3">
      <c r="A19" s="9">
        <v>2022</v>
      </c>
      <c r="B19" s="41">
        <v>16</v>
      </c>
      <c r="C19" s="41">
        <v>66</v>
      </c>
      <c r="D19" s="41">
        <v>58</v>
      </c>
      <c r="E19" s="41">
        <v>27</v>
      </c>
      <c r="F19" s="41">
        <v>13</v>
      </c>
      <c r="G19" s="41">
        <v>10</v>
      </c>
      <c r="H19" s="41">
        <v>7</v>
      </c>
      <c r="I19" s="41">
        <v>5</v>
      </c>
      <c r="J19" s="41">
        <v>3</v>
      </c>
      <c r="K19" s="41">
        <v>2</v>
      </c>
      <c r="L19" s="41">
        <v>2</v>
      </c>
      <c r="M19" s="41">
        <v>2</v>
      </c>
      <c r="N19" s="41" t="s">
        <v>4</v>
      </c>
      <c r="O19" s="41">
        <v>2</v>
      </c>
      <c r="P19" s="41" t="s">
        <v>4</v>
      </c>
      <c r="Q19" s="41" t="s">
        <v>4</v>
      </c>
      <c r="R19" s="41" t="s">
        <v>4</v>
      </c>
      <c r="S19" s="41" t="s">
        <v>4</v>
      </c>
      <c r="T19" s="41">
        <v>1</v>
      </c>
      <c r="U19" s="41" t="s">
        <v>4</v>
      </c>
      <c r="V19" s="62">
        <v>0</v>
      </c>
      <c r="W19" s="62">
        <v>214</v>
      </c>
      <c r="X19" s="102"/>
    </row>
    <row r="20" spans="1:24" x14ac:dyDescent="0.3">
      <c r="A20" s="9">
        <v>2023</v>
      </c>
      <c r="B20" s="41">
        <v>18</v>
      </c>
      <c r="C20" s="41">
        <v>76</v>
      </c>
      <c r="D20" s="41">
        <v>54</v>
      </c>
      <c r="E20" s="41">
        <v>26</v>
      </c>
      <c r="F20" s="41">
        <v>22</v>
      </c>
      <c r="G20" s="41">
        <v>19</v>
      </c>
      <c r="H20" s="41">
        <v>13</v>
      </c>
      <c r="I20" s="41">
        <v>7</v>
      </c>
      <c r="J20" s="41">
        <v>10</v>
      </c>
      <c r="K20" s="41">
        <v>5</v>
      </c>
      <c r="L20" s="41">
        <v>2</v>
      </c>
      <c r="M20" s="41">
        <v>3</v>
      </c>
      <c r="N20" s="41" t="s">
        <v>4</v>
      </c>
      <c r="O20" s="41" t="s">
        <v>4</v>
      </c>
      <c r="P20" s="41" t="s">
        <v>4</v>
      </c>
      <c r="Q20" s="41">
        <v>1</v>
      </c>
      <c r="R20" s="41" t="s">
        <v>4</v>
      </c>
      <c r="S20" s="41">
        <v>1</v>
      </c>
      <c r="T20" s="41">
        <v>2</v>
      </c>
      <c r="U20" s="41" t="s">
        <v>4</v>
      </c>
      <c r="V20" s="62">
        <v>2</v>
      </c>
      <c r="W20" s="62">
        <v>261</v>
      </c>
      <c r="X20" s="102"/>
    </row>
    <row r="21" spans="1:24" x14ac:dyDescent="0.3">
      <c r="A21" s="77" t="s">
        <v>42</v>
      </c>
      <c r="B21" s="72"/>
      <c r="C21" s="72"/>
      <c r="D21" s="72"/>
      <c r="E21" s="72"/>
      <c r="F21" s="72"/>
      <c r="G21" s="72"/>
      <c r="H21" s="72"/>
      <c r="I21" s="72"/>
      <c r="J21" s="72"/>
      <c r="K21" s="72"/>
      <c r="L21" s="72"/>
      <c r="X21" s="102"/>
    </row>
    <row r="23" spans="1:24" ht="19.95" customHeight="1" x14ac:dyDescent="0.3">
      <c r="A23" s="129" t="s">
        <v>25</v>
      </c>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4" x14ac:dyDescent="0.3">
      <c r="A24" s="130" t="s">
        <v>0</v>
      </c>
      <c r="B24" s="120" t="s">
        <v>1</v>
      </c>
      <c r="C24" s="121"/>
      <c r="D24" s="121"/>
      <c r="E24" s="121"/>
      <c r="F24" s="121"/>
      <c r="G24" s="121"/>
      <c r="H24" s="121"/>
      <c r="I24" s="121"/>
      <c r="J24" s="121"/>
      <c r="K24" s="121"/>
      <c r="L24" s="121"/>
      <c r="M24" s="121"/>
      <c r="N24" s="121"/>
      <c r="O24" s="121"/>
      <c r="P24" s="121"/>
      <c r="Q24" s="121"/>
      <c r="R24" s="121"/>
      <c r="S24" s="121"/>
      <c r="T24" s="121"/>
      <c r="U24" s="121"/>
      <c r="V24" s="122"/>
      <c r="W24" s="132" t="s">
        <v>2</v>
      </c>
    </row>
    <row r="25" spans="1:24" x14ac:dyDescent="0.3">
      <c r="A25" s="131"/>
      <c r="B25" s="61">
        <v>0</v>
      </c>
      <c r="C25" s="17">
        <v>1</v>
      </c>
      <c r="D25" s="17">
        <v>2</v>
      </c>
      <c r="E25" s="17">
        <v>3</v>
      </c>
      <c r="F25" s="17">
        <v>4</v>
      </c>
      <c r="G25" s="17">
        <v>5</v>
      </c>
      <c r="H25" s="17">
        <v>6</v>
      </c>
      <c r="I25" s="17">
        <v>7</v>
      </c>
      <c r="J25" s="17">
        <v>8</v>
      </c>
      <c r="K25" s="17">
        <v>9</v>
      </c>
      <c r="L25" s="17">
        <v>10</v>
      </c>
      <c r="M25" s="17">
        <v>11</v>
      </c>
      <c r="N25" s="17">
        <v>12</v>
      </c>
      <c r="O25" s="17">
        <v>13</v>
      </c>
      <c r="P25" s="17">
        <v>14</v>
      </c>
      <c r="Q25" s="17">
        <v>15</v>
      </c>
      <c r="R25" s="17">
        <v>16</v>
      </c>
      <c r="S25" s="17">
        <v>19</v>
      </c>
      <c r="T25" s="17">
        <v>20</v>
      </c>
      <c r="U25" s="17">
        <v>21</v>
      </c>
      <c r="V25" s="27" t="s">
        <v>3</v>
      </c>
      <c r="W25" s="133"/>
    </row>
    <row r="26" spans="1:24" x14ac:dyDescent="0.3">
      <c r="A26" s="8">
        <v>2018</v>
      </c>
      <c r="B26" s="41">
        <v>2459</v>
      </c>
      <c r="C26" s="41">
        <v>548</v>
      </c>
      <c r="D26" s="41">
        <v>56</v>
      </c>
      <c r="E26" s="41">
        <v>17</v>
      </c>
      <c r="F26" s="41">
        <v>12</v>
      </c>
      <c r="G26" s="41">
        <v>5</v>
      </c>
      <c r="H26" s="41">
        <v>6</v>
      </c>
      <c r="I26" s="41" t="s">
        <v>4</v>
      </c>
      <c r="J26" s="41">
        <v>3</v>
      </c>
      <c r="K26" s="41">
        <v>1</v>
      </c>
      <c r="L26" s="41">
        <v>1</v>
      </c>
      <c r="M26" s="41">
        <v>1</v>
      </c>
      <c r="N26" s="41" t="s">
        <v>4</v>
      </c>
      <c r="O26" s="41" t="s">
        <v>4</v>
      </c>
      <c r="P26" s="41" t="s">
        <v>4</v>
      </c>
      <c r="Q26" s="41" t="s">
        <v>4</v>
      </c>
      <c r="R26" s="41" t="s">
        <v>4</v>
      </c>
      <c r="S26" s="41" t="s">
        <v>4</v>
      </c>
      <c r="T26" s="41" t="s">
        <v>4</v>
      </c>
      <c r="U26" s="41" t="s">
        <v>4</v>
      </c>
      <c r="V26" s="62">
        <v>0</v>
      </c>
      <c r="W26" s="54">
        <v>3109</v>
      </c>
      <c r="X26" s="102"/>
    </row>
    <row r="27" spans="1:24" x14ac:dyDescent="0.3">
      <c r="A27" s="8">
        <v>2019</v>
      </c>
      <c r="B27" s="41">
        <v>2372</v>
      </c>
      <c r="C27" s="41">
        <v>537</v>
      </c>
      <c r="D27" s="41">
        <v>37</v>
      </c>
      <c r="E27" s="41">
        <v>13</v>
      </c>
      <c r="F27" s="41">
        <v>9</v>
      </c>
      <c r="G27" s="41">
        <v>6</v>
      </c>
      <c r="H27" s="41">
        <v>3</v>
      </c>
      <c r="I27" s="41">
        <v>3</v>
      </c>
      <c r="J27" s="41">
        <v>3</v>
      </c>
      <c r="K27" s="41">
        <v>2</v>
      </c>
      <c r="L27" s="41">
        <v>1</v>
      </c>
      <c r="M27" s="41">
        <v>1</v>
      </c>
      <c r="N27" s="41" t="s">
        <v>4</v>
      </c>
      <c r="O27" s="41">
        <v>2</v>
      </c>
      <c r="P27" s="41" t="s">
        <v>4</v>
      </c>
      <c r="Q27" s="41" t="s">
        <v>4</v>
      </c>
      <c r="R27" s="41" t="s">
        <v>4</v>
      </c>
      <c r="S27" s="41" t="s">
        <v>4</v>
      </c>
      <c r="T27" s="41">
        <v>1</v>
      </c>
      <c r="U27" s="41" t="s">
        <v>4</v>
      </c>
      <c r="V27" s="62">
        <v>0</v>
      </c>
      <c r="W27" s="54">
        <v>2990</v>
      </c>
      <c r="X27" s="102"/>
    </row>
    <row r="28" spans="1:24" x14ac:dyDescent="0.3">
      <c r="A28" s="8">
        <v>2020</v>
      </c>
      <c r="B28" s="41">
        <v>1243</v>
      </c>
      <c r="C28" s="41">
        <v>375</v>
      </c>
      <c r="D28" s="41">
        <v>36</v>
      </c>
      <c r="E28" s="41">
        <v>7</v>
      </c>
      <c r="F28" s="41">
        <v>8</v>
      </c>
      <c r="G28" s="41">
        <v>5</v>
      </c>
      <c r="H28" s="41">
        <v>3</v>
      </c>
      <c r="I28" s="41">
        <v>2</v>
      </c>
      <c r="J28" s="41">
        <v>1</v>
      </c>
      <c r="K28" s="41">
        <v>1</v>
      </c>
      <c r="L28" s="41">
        <v>1</v>
      </c>
      <c r="M28" s="41" t="s">
        <v>4</v>
      </c>
      <c r="N28" s="41">
        <v>1</v>
      </c>
      <c r="O28" s="41">
        <v>1</v>
      </c>
      <c r="P28" s="41">
        <v>1</v>
      </c>
      <c r="Q28" s="41">
        <v>1</v>
      </c>
      <c r="R28" s="41">
        <v>1</v>
      </c>
      <c r="S28" s="41" t="s">
        <v>4</v>
      </c>
      <c r="T28" s="41" t="s">
        <v>4</v>
      </c>
      <c r="U28" s="41" t="s">
        <v>4</v>
      </c>
      <c r="V28" s="62">
        <v>3</v>
      </c>
      <c r="W28" s="54">
        <v>1690</v>
      </c>
      <c r="X28" s="102"/>
    </row>
    <row r="29" spans="1:24" x14ac:dyDescent="0.3">
      <c r="A29" s="8">
        <v>2021</v>
      </c>
      <c r="B29" s="41">
        <v>1266</v>
      </c>
      <c r="C29" s="41">
        <v>386</v>
      </c>
      <c r="D29" s="41">
        <v>53</v>
      </c>
      <c r="E29" s="41">
        <v>24</v>
      </c>
      <c r="F29" s="41">
        <v>11</v>
      </c>
      <c r="G29" s="41">
        <v>5</v>
      </c>
      <c r="H29" s="41">
        <v>5</v>
      </c>
      <c r="I29" s="41">
        <v>2</v>
      </c>
      <c r="J29" s="41">
        <v>3</v>
      </c>
      <c r="K29" s="41">
        <v>1</v>
      </c>
      <c r="L29" s="41" t="s">
        <v>4</v>
      </c>
      <c r="M29" s="41">
        <v>2</v>
      </c>
      <c r="N29" s="41" t="s">
        <v>4</v>
      </c>
      <c r="O29" s="41" t="s">
        <v>4</v>
      </c>
      <c r="P29" s="41" t="s">
        <v>4</v>
      </c>
      <c r="Q29" s="41" t="s">
        <v>4</v>
      </c>
      <c r="R29" s="41" t="s">
        <v>4</v>
      </c>
      <c r="S29" s="41" t="s">
        <v>4</v>
      </c>
      <c r="T29" s="41" t="s">
        <v>4</v>
      </c>
      <c r="U29" s="41" t="s">
        <v>4</v>
      </c>
      <c r="V29" s="62">
        <v>0</v>
      </c>
      <c r="W29" s="54">
        <v>1758</v>
      </c>
      <c r="X29" s="102"/>
    </row>
    <row r="30" spans="1:24" x14ac:dyDescent="0.3">
      <c r="A30" s="8">
        <v>2022</v>
      </c>
      <c r="B30" s="41">
        <v>1209</v>
      </c>
      <c r="C30" s="41">
        <v>309</v>
      </c>
      <c r="D30" s="41">
        <v>34</v>
      </c>
      <c r="E30" s="41">
        <v>22</v>
      </c>
      <c r="F30" s="41">
        <v>12</v>
      </c>
      <c r="G30" s="41">
        <v>7</v>
      </c>
      <c r="H30" s="41">
        <v>9</v>
      </c>
      <c r="I30" s="41">
        <v>4</v>
      </c>
      <c r="J30" s="41">
        <v>4</v>
      </c>
      <c r="K30" s="41">
        <v>1</v>
      </c>
      <c r="L30" s="41">
        <v>1</v>
      </c>
      <c r="M30" s="41" t="s">
        <v>4</v>
      </c>
      <c r="N30" s="41">
        <v>1</v>
      </c>
      <c r="O30" s="41" t="s">
        <v>4</v>
      </c>
      <c r="P30" s="41">
        <v>2</v>
      </c>
      <c r="Q30" s="41" t="s">
        <v>4</v>
      </c>
      <c r="R30" s="41" t="s">
        <v>4</v>
      </c>
      <c r="S30" s="41" t="s">
        <v>4</v>
      </c>
      <c r="T30" s="41">
        <v>1</v>
      </c>
      <c r="U30" s="41">
        <v>1</v>
      </c>
      <c r="V30" s="62">
        <v>2</v>
      </c>
      <c r="W30" s="54">
        <v>1619</v>
      </c>
      <c r="X30" s="102"/>
    </row>
    <row r="31" spans="1:24" x14ac:dyDescent="0.3">
      <c r="A31" s="8">
        <v>2023</v>
      </c>
      <c r="B31" s="41">
        <v>1167</v>
      </c>
      <c r="C31" s="41">
        <v>338</v>
      </c>
      <c r="D31" s="41">
        <v>27</v>
      </c>
      <c r="E31" s="41">
        <v>15</v>
      </c>
      <c r="F31" s="41">
        <v>13</v>
      </c>
      <c r="G31" s="41">
        <v>18</v>
      </c>
      <c r="H31" s="41">
        <v>2</v>
      </c>
      <c r="I31" s="41">
        <v>5</v>
      </c>
      <c r="J31" s="41">
        <v>4</v>
      </c>
      <c r="K31" s="41">
        <v>1</v>
      </c>
      <c r="L31" s="41">
        <v>3</v>
      </c>
      <c r="M31" s="41" t="s">
        <v>4</v>
      </c>
      <c r="N31" s="41">
        <v>1</v>
      </c>
      <c r="O31" s="41">
        <v>2</v>
      </c>
      <c r="P31" s="41">
        <v>2</v>
      </c>
      <c r="Q31" s="41" t="s">
        <v>4</v>
      </c>
      <c r="R31" s="41" t="s">
        <v>4</v>
      </c>
      <c r="S31" s="41">
        <v>1</v>
      </c>
      <c r="T31" s="41">
        <v>1</v>
      </c>
      <c r="U31" s="41" t="s">
        <v>4</v>
      </c>
      <c r="V31" s="62">
        <v>3</v>
      </c>
      <c r="W31" s="54">
        <v>1603</v>
      </c>
      <c r="X31" s="102"/>
    </row>
    <row r="32" spans="1:24" x14ac:dyDescent="0.3">
      <c r="A32" s="48" t="s">
        <v>42</v>
      </c>
      <c r="X32" s="102"/>
    </row>
    <row r="34" spans="1:25" ht="31.2" customHeight="1" x14ac:dyDescent="0.3">
      <c r="A34" s="124" t="s">
        <v>117</v>
      </c>
      <c r="B34" s="124"/>
      <c r="C34" s="124"/>
      <c r="D34" s="124"/>
      <c r="E34" s="124"/>
      <c r="F34" s="124"/>
      <c r="G34" s="124"/>
      <c r="H34" s="124"/>
      <c r="I34" s="124"/>
      <c r="J34" s="124"/>
      <c r="K34" s="124"/>
      <c r="L34" s="124"/>
      <c r="M34" s="124"/>
      <c r="N34" s="124"/>
      <c r="O34" s="124"/>
      <c r="P34" s="124"/>
      <c r="Q34" s="124"/>
      <c r="R34" s="124"/>
      <c r="S34" s="124"/>
      <c r="T34" s="124"/>
      <c r="U34" s="124"/>
      <c r="V34" s="124"/>
      <c r="W34" s="124"/>
      <c r="X34" s="68"/>
      <c r="Y34" s="68"/>
    </row>
  </sheetData>
  <mergeCells count="12">
    <mergeCell ref="A34:W34"/>
    <mergeCell ref="A23:W23"/>
    <mergeCell ref="A24:A25"/>
    <mergeCell ref="B24:V24"/>
    <mergeCell ref="W24:W25"/>
    <mergeCell ref="A1:V1"/>
    <mergeCell ref="A2:A3"/>
    <mergeCell ref="B2:U2"/>
    <mergeCell ref="A12:W12"/>
    <mergeCell ref="A13:A14"/>
    <mergeCell ref="B13:V13"/>
    <mergeCell ref="W13:W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C1D0-C804-42CA-BA8B-E202B4866448}">
  <dimension ref="A1:H31"/>
  <sheetViews>
    <sheetView workbookViewId="0">
      <selection activeCell="E10" sqref="E10"/>
    </sheetView>
  </sheetViews>
  <sheetFormatPr defaultRowHeight="14.4" x14ac:dyDescent="0.3"/>
  <cols>
    <col min="1" max="1" width="29.44140625" customWidth="1"/>
    <col min="7" max="7" width="11.44140625" customWidth="1"/>
    <col min="8" max="8" width="11.5546875" bestFit="1" customWidth="1"/>
  </cols>
  <sheetData>
    <row r="1" spans="1:8" x14ac:dyDescent="0.3">
      <c r="A1" s="164" t="s">
        <v>67</v>
      </c>
      <c r="B1" s="164"/>
      <c r="C1" s="164"/>
      <c r="D1" s="164"/>
      <c r="E1" s="164"/>
      <c r="F1" s="164"/>
      <c r="G1" s="164"/>
      <c r="H1" s="164"/>
    </row>
    <row r="2" spans="1:8" x14ac:dyDescent="0.3">
      <c r="A2" s="164" t="s">
        <v>68</v>
      </c>
      <c r="B2" s="164"/>
      <c r="C2" s="164"/>
      <c r="D2" s="164"/>
      <c r="E2" s="164"/>
      <c r="F2" s="164"/>
      <c r="G2" s="164"/>
      <c r="H2" s="164"/>
    </row>
    <row r="3" spans="1:8" ht="39.6" customHeight="1" thickBot="1" x14ac:dyDescent="0.35">
      <c r="A3" s="165" t="s">
        <v>69</v>
      </c>
      <c r="B3" s="165"/>
      <c r="C3" s="165"/>
      <c r="D3" s="165"/>
      <c r="E3" s="165"/>
      <c r="F3" s="165"/>
      <c r="G3" s="165"/>
      <c r="H3" s="165"/>
    </row>
    <row r="4" spans="1:8" x14ac:dyDescent="0.3">
      <c r="A4" s="85" t="s">
        <v>70</v>
      </c>
      <c r="B4" s="166"/>
      <c r="C4" s="169" t="s">
        <v>72</v>
      </c>
      <c r="D4" s="170"/>
      <c r="E4" s="175" t="s">
        <v>73</v>
      </c>
      <c r="F4" s="176"/>
      <c r="G4" s="88"/>
      <c r="H4" s="88"/>
    </row>
    <row r="5" spans="1:8" ht="26.4" x14ac:dyDescent="0.3">
      <c r="A5" s="85" t="s">
        <v>71</v>
      </c>
      <c r="B5" s="167"/>
      <c r="C5" s="171"/>
      <c r="D5" s="172"/>
      <c r="E5" s="167" t="s">
        <v>74</v>
      </c>
      <c r="F5" s="172"/>
      <c r="G5" s="88"/>
      <c r="H5" s="88" t="s">
        <v>77</v>
      </c>
    </row>
    <row r="6" spans="1:8" ht="53.4" thickBot="1" x14ac:dyDescent="0.35">
      <c r="A6" s="86"/>
      <c r="B6" s="168"/>
      <c r="C6" s="173"/>
      <c r="D6" s="174"/>
      <c r="E6" s="177"/>
      <c r="F6" s="178"/>
      <c r="G6" s="88" t="s">
        <v>75</v>
      </c>
      <c r="H6" s="90" t="s">
        <v>78</v>
      </c>
    </row>
    <row r="7" spans="1:8" ht="27" thickBot="1" x14ac:dyDescent="0.35">
      <c r="A7" s="87"/>
      <c r="B7" s="92"/>
      <c r="C7" s="93" t="s">
        <v>79</v>
      </c>
      <c r="D7" s="93" t="s">
        <v>80</v>
      </c>
      <c r="E7" s="93" t="s">
        <v>79</v>
      </c>
      <c r="F7" s="93" t="s">
        <v>81</v>
      </c>
      <c r="G7" s="89" t="s">
        <v>76</v>
      </c>
      <c r="H7" s="91"/>
    </row>
    <row r="8" spans="1:8" ht="15" thickBot="1" x14ac:dyDescent="0.35">
      <c r="A8" s="94" t="s">
        <v>82</v>
      </c>
      <c r="B8" s="95"/>
      <c r="C8" s="96">
        <v>976</v>
      </c>
      <c r="D8" s="97">
        <v>1840</v>
      </c>
      <c r="E8" s="98">
        <v>189</v>
      </c>
      <c r="F8" s="97">
        <v>1152</v>
      </c>
      <c r="G8" s="97">
        <f>SUM(D8,F8)</f>
        <v>2992</v>
      </c>
      <c r="H8" s="100">
        <f>G8/(365*0.774)</f>
        <v>10.590775547768221</v>
      </c>
    </row>
    <row r="9" spans="1:8" ht="15" thickBot="1" x14ac:dyDescent="0.35">
      <c r="A9" s="94" t="s">
        <v>83</v>
      </c>
      <c r="B9" s="95"/>
      <c r="C9" s="96">
        <v>51</v>
      </c>
      <c r="D9" s="96">
        <v>72</v>
      </c>
      <c r="E9" s="98">
        <v>4</v>
      </c>
      <c r="F9" s="96">
        <v>12</v>
      </c>
      <c r="G9" s="97">
        <f t="shared" ref="G9:G13" si="0">SUM(D9,F9)</f>
        <v>84</v>
      </c>
      <c r="H9" s="100">
        <f>G9/(365*0.7)</f>
        <v>0.32876712328767127</v>
      </c>
    </row>
    <row r="10" spans="1:8" ht="15" thickBot="1" x14ac:dyDescent="0.35">
      <c r="A10" s="94" t="s">
        <v>9</v>
      </c>
      <c r="B10" s="95"/>
      <c r="C10" s="96">
        <v>240</v>
      </c>
      <c r="D10" s="96">
        <v>384</v>
      </c>
      <c r="E10" s="98">
        <v>21</v>
      </c>
      <c r="F10" s="96">
        <v>89</v>
      </c>
      <c r="G10" s="97">
        <f t="shared" si="0"/>
        <v>473</v>
      </c>
      <c r="H10" s="100">
        <f>G10/(365*0.781)</f>
        <v>1.659270692649045</v>
      </c>
    </row>
    <row r="11" spans="1:8" ht="15" thickBot="1" x14ac:dyDescent="0.35">
      <c r="A11" s="94" t="s">
        <v>84</v>
      </c>
      <c r="B11" s="95"/>
      <c r="C11" s="96">
        <v>167</v>
      </c>
      <c r="D11" s="96">
        <v>314</v>
      </c>
      <c r="E11" s="98">
        <v>32</v>
      </c>
      <c r="F11" s="96">
        <v>140</v>
      </c>
      <c r="G11" s="97">
        <f t="shared" si="0"/>
        <v>454</v>
      </c>
      <c r="H11" s="100">
        <f>G11/(365*0.727)</f>
        <v>1.7109155659399671</v>
      </c>
    </row>
    <row r="12" spans="1:8" ht="15" thickBot="1" x14ac:dyDescent="0.35">
      <c r="A12" s="94" t="s">
        <v>85</v>
      </c>
      <c r="B12" s="95"/>
      <c r="C12" s="96">
        <v>30</v>
      </c>
      <c r="D12" s="96">
        <v>47</v>
      </c>
      <c r="E12" s="98">
        <v>9</v>
      </c>
      <c r="F12" s="96">
        <v>63</v>
      </c>
      <c r="G12" s="97">
        <f t="shared" si="0"/>
        <v>110</v>
      </c>
      <c r="H12" s="100">
        <f>G12/(365*0.715)</f>
        <v>0.42149631190727088</v>
      </c>
    </row>
    <row r="13" spans="1:8" ht="15" thickBot="1" x14ac:dyDescent="0.35">
      <c r="A13" s="94" t="s">
        <v>13</v>
      </c>
      <c r="B13" s="95"/>
      <c r="C13" s="96">
        <v>111</v>
      </c>
      <c r="D13" s="96">
        <v>171</v>
      </c>
      <c r="E13" s="98">
        <v>14</v>
      </c>
      <c r="F13" s="96">
        <v>68</v>
      </c>
      <c r="G13" s="97">
        <f t="shared" si="0"/>
        <v>239</v>
      </c>
      <c r="H13" s="100">
        <f>G13/(365*0.75)</f>
        <v>0.87305936073059365</v>
      </c>
    </row>
    <row r="14" spans="1:8" x14ac:dyDescent="0.3">
      <c r="A14" s="180" t="s">
        <v>86</v>
      </c>
      <c r="B14" s="180"/>
      <c r="C14" s="180"/>
      <c r="D14" s="180"/>
      <c r="E14" s="180"/>
      <c r="F14" s="180"/>
      <c r="G14" s="180"/>
      <c r="H14" s="180"/>
    </row>
    <row r="15" spans="1:8" x14ac:dyDescent="0.3">
      <c r="A15" s="181"/>
      <c r="B15" s="181"/>
      <c r="C15" s="181"/>
      <c r="D15" s="181"/>
      <c r="E15" s="181"/>
      <c r="F15" s="181"/>
      <c r="G15" s="181"/>
      <c r="H15" s="181"/>
    </row>
    <row r="16" spans="1:8" ht="141.75" customHeight="1" x14ac:dyDescent="0.3">
      <c r="A16" s="179" t="s">
        <v>87</v>
      </c>
      <c r="B16" s="179"/>
      <c r="C16" s="179"/>
      <c r="D16" s="179"/>
      <c r="E16" s="179"/>
      <c r="F16" s="179"/>
      <c r="G16" s="179"/>
      <c r="H16" s="179"/>
    </row>
    <row r="17" spans="1:8" x14ac:dyDescent="0.3">
      <c r="A17" s="179"/>
      <c r="B17" s="179"/>
      <c r="C17" s="179"/>
      <c r="D17" s="179"/>
      <c r="E17" s="179"/>
      <c r="F17" s="179"/>
      <c r="G17" s="179"/>
      <c r="H17" s="179"/>
    </row>
    <row r="18" spans="1:8" x14ac:dyDescent="0.3">
      <c r="A18" s="179"/>
      <c r="B18" s="179"/>
      <c r="C18" s="179"/>
      <c r="D18" s="179"/>
      <c r="E18" s="179"/>
      <c r="F18" s="179"/>
      <c r="G18" s="179"/>
      <c r="H18" s="179"/>
    </row>
    <row r="19" spans="1:8" x14ac:dyDescent="0.3">
      <c r="A19" s="179"/>
      <c r="B19" s="179"/>
      <c r="C19" s="179"/>
      <c r="D19" s="179"/>
      <c r="E19" s="179"/>
      <c r="F19" s="179"/>
      <c r="G19" s="179"/>
      <c r="H19" s="179"/>
    </row>
    <row r="20" spans="1:8" x14ac:dyDescent="0.3">
      <c r="A20" s="179"/>
      <c r="B20" s="179"/>
      <c r="C20" s="179"/>
      <c r="D20" s="179"/>
      <c r="E20" s="179"/>
      <c r="F20" s="179"/>
      <c r="G20" s="179"/>
      <c r="H20" s="179"/>
    </row>
    <row r="21" spans="1:8" x14ac:dyDescent="0.3">
      <c r="A21" s="179"/>
      <c r="B21" s="179"/>
      <c r="C21" s="179"/>
      <c r="D21" s="179"/>
      <c r="E21" s="179"/>
      <c r="F21" s="179"/>
      <c r="G21" s="179"/>
      <c r="H21" s="179"/>
    </row>
    <row r="22" spans="1:8" x14ac:dyDescent="0.3">
      <c r="A22" s="179"/>
      <c r="B22" s="179"/>
      <c r="C22" s="179"/>
      <c r="D22" s="179"/>
      <c r="E22" s="179"/>
      <c r="F22" s="179"/>
      <c r="G22" s="179"/>
      <c r="H22" s="179"/>
    </row>
    <row r="23" spans="1:8" x14ac:dyDescent="0.3">
      <c r="A23" s="179"/>
      <c r="B23" s="179"/>
      <c r="C23" s="179"/>
      <c r="D23" s="179"/>
      <c r="E23" s="179"/>
      <c r="F23" s="179"/>
      <c r="G23" s="179"/>
      <c r="H23" s="179"/>
    </row>
    <row r="24" spans="1:8" x14ac:dyDescent="0.3">
      <c r="A24" s="179"/>
      <c r="B24" s="179"/>
      <c r="C24" s="179"/>
      <c r="D24" s="179"/>
      <c r="E24" s="179"/>
      <c r="F24" s="179"/>
      <c r="G24" s="179"/>
      <c r="H24" s="179"/>
    </row>
    <row r="25" spans="1:8" x14ac:dyDescent="0.3">
      <c r="A25" s="179"/>
      <c r="B25" s="179"/>
      <c r="C25" s="179"/>
      <c r="D25" s="179"/>
      <c r="E25" s="179"/>
      <c r="F25" s="179"/>
      <c r="G25" s="179"/>
      <c r="H25" s="179"/>
    </row>
    <row r="26" spans="1:8" x14ac:dyDescent="0.3">
      <c r="A26" s="179"/>
      <c r="B26" s="179"/>
      <c r="C26" s="179"/>
      <c r="D26" s="179"/>
      <c r="E26" s="179"/>
      <c r="F26" s="179"/>
      <c r="G26" s="179"/>
      <c r="H26" s="179"/>
    </row>
    <row r="27" spans="1:8" x14ac:dyDescent="0.3">
      <c r="A27" s="179"/>
      <c r="B27" s="179"/>
      <c r="C27" s="179"/>
      <c r="D27" s="179"/>
      <c r="E27" s="179"/>
      <c r="F27" s="179"/>
      <c r="G27" s="179"/>
      <c r="H27" s="179"/>
    </row>
    <row r="28" spans="1:8" x14ac:dyDescent="0.3">
      <c r="A28" s="179"/>
      <c r="B28" s="179"/>
      <c r="C28" s="179"/>
      <c r="D28" s="179"/>
      <c r="E28" s="179"/>
      <c r="F28" s="179"/>
      <c r="G28" s="179"/>
      <c r="H28" s="179"/>
    </row>
    <row r="29" spans="1:8" x14ac:dyDescent="0.3">
      <c r="A29" s="179"/>
      <c r="B29" s="179"/>
      <c r="C29" s="179"/>
      <c r="D29" s="179"/>
      <c r="E29" s="179"/>
      <c r="F29" s="179"/>
      <c r="G29" s="179"/>
      <c r="H29" s="179"/>
    </row>
    <row r="30" spans="1:8" x14ac:dyDescent="0.3">
      <c r="A30" s="179"/>
      <c r="B30" s="179"/>
      <c r="C30" s="179"/>
      <c r="D30" s="179"/>
      <c r="E30" s="179"/>
      <c r="F30" s="179"/>
      <c r="G30" s="179"/>
      <c r="H30" s="179"/>
    </row>
    <row r="31" spans="1:8" x14ac:dyDescent="0.3">
      <c r="A31" s="99" t="s">
        <v>88</v>
      </c>
    </row>
  </sheetData>
  <mergeCells count="25">
    <mergeCell ref="A26:H26"/>
    <mergeCell ref="A27:H27"/>
    <mergeCell ref="A28:H28"/>
    <mergeCell ref="A29:H29"/>
    <mergeCell ref="A30:H30"/>
    <mergeCell ref="A25:H25"/>
    <mergeCell ref="A14:H14"/>
    <mergeCell ref="A15:H15"/>
    <mergeCell ref="A16:H16"/>
    <mergeCell ref="A17:H17"/>
    <mergeCell ref="A18:H18"/>
    <mergeCell ref="A19:H19"/>
    <mergeCell ref="A20:H20"/>
    <mergeCell ref="A21:H21"/>
    <mergeCell ref="A22:H22"/>
    <mergeCell ref="A23:H23"/>
    <mergeCell ref="A24:H24"/>
    <mergeCell ref="A1:H1"/>
    <mergeCell ref="A2:H2"/>
    <mergeCell ref="A3:H3"/>
    <mergeCell ref="B4:B6"/>
    <mergeCell ref="C4:D6"/>
    <mergeCell ref="E4:F4"/>
    <mergeCell ref="E5:F5"/>
    <mergeCell ref="E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BB63-5DB3-4980-83F4-689AD4CF6928}">
  <dimension ref="A1:M27"/>
  <sheetViews>
    <sheetView workbookViewId="0">
      <selection activeCell="M24" sqref="M24"/>
    </sheetView>
  </sheetViews>
  <sheetFormatPr defaultRowHeight="14.4" x14ac:dyDescent="0.3"/>
  <cols>
    <col min="1" max="1" width="22.88671875" customWidth="1"/>
    <col min="2" max="2" width="8.6640625" bestFit="1" customWidth="1"/>
    <col min="3" max="3" width="6.6640625" customWidth="1"/>
    <col min="4" max="4" width="8.6640625" bestFit="1" customWidth="1"/>
    <col min="5" max="5" width="7.109375" customWidth="1"/>
    <col min="6" max="6" width="7.88671875" customWidth="1"/>
    <col min="7" max="7" width="7.109375" customWidth="1"/>
    <col min="8" max="8" width="7.44140625" customWidth="1"/>
    <col min="9" max="9" width="7.6640625" customWidth="1"/>
    <col min="10" max="10" width="7.5546875" customWidth="1"/>
    <col min="11" max="11" width="8" customWidth="1"/>
    <col min="12" max="12" width="7.5546875" customWidth="1"/>
    <col min="13" max="13" width="6.6640625" customWidth="1"/>
  </cols>
  <sheetData>
    <row r="1" spans="1:13" ht="31.2" customHeight="1" x14ac:dyDescent="0.3">
      <c r="A1" s="118" t="s">
        <v>113</v>
      </c>
      <c r="B1" s="118"/>
      <c r="C1" s="118"/>
      <c r="D1" s="118"/>
      <c r="E1" s="118"/>
      <c r="F1" s="118"/>
      <c r="G1" s="118"/>
      <c r="H1" s="118"/>
      <c r="I1" s="118"/>
      <c r="J1" s="118"/>
      <c r="K1" s="118"/>
      <c r="L1" s="118"/>
      <c r="M1" s="118"/>
    </row>
    <row r="2" spans="1:13" x14ac:dyDescent="0.3">
      <c r="A2" s="134" t="s">
        <v>47</v>
      </c>
      <c r="B2" s="125" t="s">
        <v>0</v>
      </c>
      <c r="C2" s="125"/>
      <c r="D2" s="125"/>
      <c r="E2" s="125"/>
      <c r="F2" s="125"/>
      <c r="G2" s="125"/>
      <c r="H2" s="125" t="s">
        <v>0</v>
      </c>
      <c r="I2" s="125"/>
      <c r="J2" s="125"/>
      <c r="K2" s="125"/>
      <c r="L2" s="125"/>
      <c r="M2" s="125"/>
    </row>
    <row r="3" spans="1:13" x14ac:dyDescent="0.3">
      <c r="A3" s="134"/>
      <c r="B3" s="8">
        <v>2018</v>
      </c>
      <c r="C3" s="8">
        <v>2019</v>
      </c>
      <c r="D3" s="8">
        <v>2020</v>
      </c>
      <c r="E3" s="8">
        <v>2021</v>
      </c>
      <c r="F3" s="8">
        <v>2022</v>
      </c>
      <c r="G3" s="8">
        <v>2023</v>
      </c>
      <c r="H3" s="8">
        <v>2018</v>
      </c>
      <c r="I3" s="8">
        <v>2019</v>
      </c>
      <c r="J3" s="8">
        <v>2020</v>
      </c>
      <c r="K3" s="8">
        <v>2021</v>
      </c>
      <c r="L3" s="8">
        <v>2022</v>
      </c>
      <c r="M3" s="8">
        <v>2023</v>
      </c>
    </row>
    <row r="4" spans="1:13" x14ac:dyDescent="0.3">
      <c r="A4" s="134"/>
      <c r="B4" s="125" t="s">
        <v>46</v>
      </c>
      <c r="C4" s="125"/>
      <c r="D4" s="125"/>
      <c r="E4" s="125"/>
      <c r="F4" s="125"/>
      <c r="G4" s="125"/>
      <c r="H4" s="125" t="s">
        <v>12</v>
      </c>
      <c r="I4" s="125"/>
      <c r="J4" s="125"/>
      <c r="K4" s="125"/>
      <c r="L4" s="125"/>
      <c r="M4" s="125"/>
    </row>
    <row r="5" spans="1:13" ht="15.75" customHeight="1" x14ac:dyDescent="0.3">
      <c r="A5" s="9" t="s">
        <v>7</v>
      </c>
      <c r="B5" s="13">
        <v>311</v>
      </c>
      <c r="C5" s="13">
        <v>697</v>
      </c>
      <c r="D5" s="13">
        <v>643</v>
      </c>
      <c r="E5" s="13">
        <v>658</v>
      </c>
      <c r="F5" s="13">
        <v>458</v>
      </c>
      <c r="G5" s="16">
        <v>434</v>
      </c>
      <c r="H5" s="16">
        <v>650</v>
      </c>
      <c r="I5" s="16">
        <v>1879</v>
      </c>
      <c r="J5" s="16">
        <v>1636</v>
      </c>
      <c r="K5" s="16">
        <v>1795</v>
      </c>
      <c r="L5" s="16">
        <v>1545</v>
      </c>
      <c r="M5" s="16">
        <v>1552</v>
      </c>
    </row>
    <row r="6" spans="1:13" x14ac:dyDescent="0.3">
      <c r="A6" s="9" t="s">
        <v>8</v>
      </c>
      <c r="B6" s="13">
        <v>46</v>
      </c>
      <c r="C6" s="13">
        <v>74</v>
      </c>
      <c r="D6" s="13">
        <v>80</v>
      </c>
      <c r="E6" s="13">
        <v>85</v>
      </c>
      <c r="F6" s="13">
        <v>25</v>
      </c>
      <c r="G6" s="16">
        <v>49</v>
      </c>
      <c r="H6" s="16">
        <v>85</v>
      </c>
      <c r="I6" s="16">
        <v>187</v>
      </c>
      <c r="J6" s="16">
        <v>141</v>
      </c>
      <c r="K6" s="16">
        <v>195</v>
      </c>
      <c r="L6" s="16">
        <v>75</v>
      </c>
      <c r="M6" s="16">
        <v>151</v>
      </c>
    </row>
    <row r="7" spans="1:13" x14ac:dyDescent="0.3">
      <c r="A7" s="9" t="s">
        <v>9</v>
      </c>
      <c r="B7" s="13">
        <v>81</v>
      </c>
      <c r="C7" s="13">
        <v>140</v>
      </c>
      <c r="D7" s="13">
        <v>141</v>
      </c>
      <c r="E7" s="13">
        <v>199</v>
      </c>
      <c r="F7" s="13">
        <v>125</v>
      </c>
      <c r="G7" s="16">
        <v>143</v>
      </c>
      <c r="H7" s="16">
        <v>141</v>
      </c>
      <c r="I7" s="16">
        <v>296</v>
      </c>
      <c r="J7" s="16">
        <v>218</v>
      </c>
      <c r="K7" s="16">
        <v>456</v>
      </c>
      <c r="L7" s="16">
        <v>364</v>
      </c>
      <c r="M7" s="16">
        <v>454</v>
      </c>
    </row>
    <row r="8" spans="1:13" x14ac:dyDescent="0.3">
      <c r="A8" s="9" t="s">
        <v>10</v>
      </c>
      <c r="B8" s="13">
        <v>39</v>
      </c>
      <c r="C8" s="13">
        <v>58</v>
      </c>
      <c r="D8" s="13">
        <v>68</v>
      </c>
      <c r="E8" s="13">
        <v>87</v>
      </c>
      <c r="F8" s="13">
        <v>72</v>
      </c>
      <c r="G8" s="16">
        <v>82</v>
      </c>
      <c r="H8" s="16">
        <v>83</v>
      </c>
      <c r="I8" s="16">
        <v>118</v>
      </c>
      <c r="J8" s="16">
        <v>130</v>
      </c>
      <c r="K8" s="16">
        <v>191</v>
      </c>
      <c r="L8" s="16">
        <v>205</v>
      </c>
      <c r="M8" s="16">
        <v>288</v>
      </c>
    </row>
    <row r="9" spans="1:13" x14ac:dyDescent="0.3">
      <c r="A9" s="9" t="s">
        <v>11</v>
      </c>
      <c r="B9" s="13">
        <v>59</v>
      </c>
      <c r="C9" s="13">
        <v>146</v>
      </c>
      <c r="D9" s="13">
        <v>61</v>
      </c>
      <c r="E9" s="13">
        <v>72</v>
      </c>
      <c r="F9" s="13">
        <v>64</v>
      </c>
      <c r="G9" s="16">
        <v>59</v>
      </c>
      <c r="H9" s="16">
        <v>82</v>
      </c>
      <c r="I9" s="16">
        <v>207</v>
      </c>
      <c r="J9" s="16">
        <v>86</v>
      </c>
      <c r="K9" s="16">
        <v>103</v>
      </c>
      <c r="L9" s="16">
        <v>101</v>
      </c>
      <c r="M9" s="16">
        <v>88</v>
      </c>
    </row>
    <row r="10" spans="1:13" x14ac:dyDescent="0.3">
      <c r="A10" s="9" t="s">
        <v>13</v>
      </c>
      <c r="B10" s="13">
        <v>10</v>
      </c>
      <c r="C10" s="13">
        <v>36</v>
      </c>
      <c r="D10" s="13">
        <v>30</v>
      </c>
      <c r="E10" s="13">
        <v>39</v>
      </c>
      <c r="F10" s="13">
        <v>9</v>
      </c>
      <c r="G10" s="16">
        <v>32</v>
      </c>
      <c r="H10" s="16">
        <v>12</v>
      </c>
      <c r="I10" s="16">
        <v>54</v>
      </c>
      <c r="J10" s="16">
        <v>55</v>
      </c>
      <c r="K10" s="16">
        <v>113</v>
      </c>
      <c r="L10" s="16">
        <v>21</v>
      </c>
      <c r="M10" s="16">
        <v>99</v>
      </c>
    </row>
    <row r="11" spans="1:13" x14ac:dyDescent="0.3">
      <c r="A11" s="17" t="s">
        <v>2</v>
      </c>
      <c r="B11" s="14">
        <f>SUM(B5:B10)</f>
        <v>546</v>
      </c>
      <c r="C11" s="14">
        <f t="shared" ref="C11:M11" si="0">SUM(C5:C10)</f>
        <v>1151</v>
      </c>
      <c r="D11" s="14">
        <f t="shared" si="0"/>
        <v>1023</v>
      </c>
      <c r="E11" s="14">
        <f t="shared" si="0"/>
        <v>1140</v>
      </c>
      <c r="F11" s="14">
        <f t="shared" si="0"/>
        <v>753</v>
      </c>
      <c r="G11" s="14">
        <f t="shared" si="0"/>
        <v>799</v>
      </c>
      <c r="H11" s="14">
        <f t="shared" si="0"/>
        <v>1053</v>
      </c>
      <c r="I11" s="14">
        <f t="shared" si="0"/>
        <v>2741</v>
      </c>
      <c r="J11" s="14">
        <f t="shared" si="0"/>
        <v>2266</v>
      </c>
      <c r="K11" s="14">
        <f t="shared" si="0"/>
        <v>2853</v>
      </c>
      <c r="L11" s="14">
        <f t="shared" si="0"/>
        <v>2311</v>
      </c>
      <c r="M11" s="14">
        <f t="shared" si="0"/>
        <v>2632</v>
      </c>
    </row>
    <row r="12" spans="1:13" x14ac:dyDescent="0.3">
      <c r="A12" s="48" t="s">
        <v>42</v>
      </c>
      <c r="B12" s="47"/>
      <c r="C12" s="47"/>
      <c r="D12" s="47"/>
      <c r="E12" s="47"/>
      <c r="F12" s="47"/>
      <c r="G12" s="47"/>
      <c r="H12" s="47"/>
      <c r="I12" s="47"/>
      <c r="J12" s="47"/>
      <c r="K12" s="47"/>
      <c r="L12" s="47"/>
      <c r="M12" s="47"/>
    </row>
    <row r="13" spans="1:13" x14ac:dyDescent="0.3">
      <c r="A13" s="47"/>
      <c r="B13" s="47"/>
      <c r="C13" s="47"/>
      <c r="D13" s="47"/>
      <c r="E13" s="47"/>
      <c r="F13" s="47"/>
      <c r="G13" s="47"/>
      <c r="H13" s="47"/>
      <c r="I13" s="47"/>
      <c r="J13" s="47"/>
      <c r="K13" s="47"/>
      <c r="L13" s="47"/>
      <c r="M13" s="47"/>
    </row>
    <row r="14" spans="1:13" ht="31.2" customHeight="1" x14ac:dyDescent="0.3">
      <c r="A14" s="118" t="s">
        <v>112</v>
      </c>
      <c r="B14" s="129"/>
      <c r="C14" s="129"/>
      <c r="D14" s="129"/>
      <c r="E14" s="129"/>
      <c r="F14" s="129"/>
      <c r="G14" s="129"/>
      <c r="H14" s="129"/>
      <c r="I14" s="129"/>
      <c r="J14" s="129"/>
      <c r="K14" s="129"/>
      <c r="L14" s="129"/>
      <c r="M14" s="129"/>
    </row>
    <row r="15" spans="1:13" x14ac:dyDescent="0.3">
      <c r="A15" s="134" t="s">
        <v>47</v>
      </c>
      <c r="B15" s="125" t="s">
        <v>0</v>
      </c>
      <c r="C15" s="125"/>
      <c r="D15" s="125"/>
      <c r="E15" s="125"/>
      <c r="F15" s="125"/>
      <c r="G15" s="125"/>
      <c r="H15" s="125" t="s">
        <v>0</v>
      </c>
      <c r="I15" s="125"/>
      <c r="J15" s="125"/>
      <c r="K15" s="125"/>
      <c r="L15" s="125"/>
      <c r="M15" s="125"/>
    </row>
    <row r="16" spans="1:13" x14ac:dyDescent="0.3">
      <c r="A16" s="134"/>
      <c r="B16" s="8">
        <v>2018</v>
      </c>
      <c r="C16" s="8">
        <v>2019</v>
      </c>
      <c r="D16" s="8">
        <v>2020</v>
      </c>
      <c r="E16" s="8">
        <v>2021</v>
      </c>
      <c r="F16" s="8">
        <v>2022</v>
      </c>
      <c r="G16" s="8">
        <v>2023</v>
      </c>
      <c r="H16" s="8">
        <v>2018</v>
      </c>
      <c r="I16" s="8">
        <v>2019</v>
      </c>
      <c r="J16" s="8">
        <v>2020</v>
      </c>
      <c r="K16" s="8">
        <v>2021</v>
      </c>
      <c r="L16" s="8">
        <v>2022</v>
      </c>
      <c r="M16" s="8">
        <v>2023</v>
      </c>
    </row>
    <row r="17" spans="1:13" x14ac:dyDescent="0.3">
      <c r="A17" s="134"/>
      <c r="B17" s="125" t="s">
        <v>46</v>
      </c>
      <c r="C17" s="125"/>
      <c r="D17" s="125"/>
      <c r="E17" s="125"/>
      <c r="F17" s="125"/>
      <c r="G17" s="125"/>
      <c r="H17" s="125" t="s">
        <v>12</v>
      </c>
      <c r="I17" s="125"/>
      <c r="J17" s="125"/>
      <c r="K17" s="125"/>
      <c r="L17" s="125"/>
      <c r="M17" s="125"/>
    </row>
    <row r="18" spans="1:13" ht="14.25" customHeight="1" x14ac:dyDescent="0.3">
      <c r="A18" s="9" t="s">
        <v>7</v>
      </c>
      <c r="B18" s="13">
        <v>158</v>
      </c>
      <c r="C18" s="13">
        <v>255</v>
      </c>
      <c r="D18" s="13">
        <v>203</v>
      </c>
      <c r="E18" s="13">
        <v>171</v>
      </c>
      <c r="F18" s="13">
        <v>107</v>
      </c>
      <c r="G18" s="16">
        <v>124</v>
      </c>
      <c r="H18" s="16">
        <v>404</v>
      </c>
      <c r="I18" s="16">
        <v>630</v>
      </c>
      <c r="J18" s="16">
        <v>469</v>
      </c>
      <c r="K18" s="16">
        <v>476</v>
      </c>
      <c r="L18" s="16">
        <v>342</v>
      </c>
      <c r="M18" s="16">
        <v>576</v>
      </c>
    </row>
    <row r="19" spans="1:13" x14ac:dyDescent="0.3">
      <c r="A19" s="9" t="s">
        <v>8</v>
      </c>
      <c r="B19" s="13">
        <v>10</v>
      </c>
      <c r="C19" s="13">
        <v>51</v>
      </c>
      <c r="D19" s="13">
        <v>38</v>
      </c>
      <c r="E19" s="13">
        <v>25</v>
      </c>
      <c r="F19" s="13">
        <v>15</v>
      </c>
      <c r="G19" s="16">
        <v>30</v>
      </c>
      <c r="H19" s="16">
        <v>21</v>
      </c>
      <c r="I19" s="16">
        <v>91</v>
      </c>
      <c r="J19" s="16">
        <v>78</v>
      </c>
      <c r="K19" s="16">
        <v>61</v>
      </c>
      <c r="L19" s="16">
        <v>44</v>
      </c>
      <c r="M19" s="16">
        <v>76</v>
      </c>
    </row>
    <row r="20" spans="1:13" x14ac:dyDescent="0.3">
      <c r="A20" s="9" t="s">
        <v>9</v>
      </c>
      <c r="B20" s="13">
        <v>31</v>
      </c>
      <c r="C20" s="13">
        <v>44</v>
      </c>
      <c r="D20" s="13">
        <v>41</v>
      </c>
      <c r="E20" s="13">
        <v>36</v>
      </c>
      <c r="F20" s="13">
        <v>27</v>
      </c>
      <c r="G20" s="16">
        <v>36</v>
      </c>
      <c r="H20" s="16">
        <v>40</v>
      </c>
      <c r="I20" s="16">
        <v>58</v>
      </c>
      <c r="J20" s="16">
        <v>51</v>
      </c>
      <c r="K20" s="16">
        <v>71</v>
      </c>
      <c r="L20" s="16">
        <v>80</v>
      </c>
      <c r="M20" s="16">
        <v>74</v>
      </c>
    </row>
    <row r="21" spans="1:13" x14ac:dyDescent="0.3">
      <c r="A21" s="9" t="s">
        <v>10</v>
      </c>
      <c r="B21" s="13">
        <v>9</v>
      </c>
      <c r="C21" s="13">
        <v>22</v>
      </c>
      <c r="D21" s="13">
        <v>16</v>
      </c>
      <c r="E21" s="13">
        <v>29</v>
      </c>
      <c r="F21" s="13">
        <v>16</v>
      </c>
      <c r="G21" s="16">
        <v>23</v>
      </c>
      <c r="H21" s="16">
        <v>15</v>
      </c>
      <c r="I21" s="16">
        <v>48</v>
      </c>
      <c r="J21" s="16">
        <v>27</v>
      </c>
      <c r="K21" s="16">
        <v>56</v>
      </c>
      <c r="L21" s="16">
        <v>28</v>
      </c>
      <c r="M21" s="16">
        <v>93</v>
      </c>
    </row>
    <row r="22" spans="1:13" x14ac:dyDescent="0.3">
      <c r="A22" s="9" t="s">
        <v>11</v>
      </c>
      <c r="B22" s="13">
        <v>16</v>
      </c>
      <c r="C22" s="13">
        <v>41</v>
      </c>
      <c r="D22" s="13">
        <v>19</v>
      </c>
      <c r="E22" s="13">
        <v>15</v>
      </c>
      <c r="F22" s="13">
        <v>29</v>
      </c>
      <c r="G22" s="16">
        <v>21</v>
      </c>
      <c r="H22" s="16">
        <v>18</v>
      </c>
      <c r="I22" s="16">
        <v>60</v>
      </c>
      <c r="J22" s="16">
        <v>21</v>
      </c>
      <c r="K22" s="16">
        <v>25</v>
      </c>
      <c r="L22" s="16">
        <v>65</v>
      </c>
      <c r="M22" s="16">
        <v>33</v>
      </c>
    </row>
    <row r="23" spans="1:13" x14ac:dyDescent="0.3">
      <c r="A23" s="9" t="s">
        <v>13</v>
      </c>
      <c r="B23" s="13">
        <v>4</v>
      </c>
      <c r="C23" s="13">
        <v>13</v>
      </c>
      <c r="D23" s="13">
        <v>8</v>
      </c>
      <c r="E23" s="13">
        <v>11</v>
      </c>
      <c r="F23" s="13">
        <v>4</v>
      </c>
      <c r="G23" s="16">
        <v>9</v>
      </c>
      <c r="H23" s="16">
        <v>14</v>
      </c>
      <c r="I23" s="16">
        <v>36</v>
      </c>
      <c r="J23" s="16">
        <v>23</v>
      </c>
      <c r="K23" s="16">
        <v>26</v>
      </c>
      <c r="L23" s="16">
        <v>11</v>
      </c>
      <c r="M23" s="16">
        <v>35</v>
      </c>
    </row>
    <row r="24" spans="1:13" x14ac:dyDescent="0.3">
      <c r="A24" s="17" t="s">
        <v>2</v>
      </c>
      <c r="B24" s="14">
        <f>SUM(B18:B23)</f>
        <v>228</v>
      </c>
      <c r="C24" s="14">
        <f t="shared" ref="C24:M24" si="1">SUM(C18:C23)</f>
        <v>426</v>
      </c>
      <c r="D24" s="14">
        <f t="shared" si="1"/>
        <v>325</v>
      </c>
      <c r="E24" s="14">
        <f t="shared" si="1"/>
        <v>287</v>
      </c>
      <c r="F24" s="14">
        <f t="shared" si="1"/>
        <v>198</v>
      </c>
      <c r="G24" s="14">
        <f t="shared" si="1"/>
        <v>243</v>
      </c>
      <c r="H24" s="14">
        <f t="shared" si="1"/>
        <v>512</v>
      </c>
      <c r="I24" s="14">
        <f t="shared" si="1"/>
        <v>923</v>
      </c>
      <c r="J24" s="14">
        <f t="shared" si="1"/>
        <v>669</v>
      </c>
      <c r="K24" s="14">
        <f t="shared" si="1"/>
        <v>715</v>
      </c>
      <c r="L24" s="14">
        <f t="shared" si="1"/>
        <v>570</v>
      </c>
      <c r="M24" s="14">
        <f t="shared" si="1"/>
        <v>887</v>
      </c>
    </row>
    <row r="25" spans="1:13" x14ac:dyDescent="0.3">
      <c r="A25" s="48" t="s">
        <v>42</v>
      </c>
      <c r="B25" s="47"/>
      <c r="C25" s="47"/>
      <c r="D25" s="47"/>
      <c r="E25" s="47"/>
      <c r="F25" s="47"/>
      <c r="G25" s="47"/>
      <c r="H25" s="47"/>
      <c r="I25" s="47"/>
      <c r="J25" s="47"/>
      <c r="K25" s="47"/>
      <c r="L25" s="47"/>
      <c r="M25" s="47"/>
    </row>
    <row r="27" spans="1:13" x14ac:dyDescent="0.3">
      <c r="A27" s="72"/>
    </row>
  </sheetData>
  <mergeCells count="12">
    <mergeCell ref="A15:A17"/>
    <mergeCell ref="B15:G15"/>
    <mergeCell ref="H15:M15"/>
    <mergeCell ref="B17:G17"/>
    <mergeCell ref="H17:M17"/>
    <mergeCell ref="A14:M14"/>
    <mergeCell ref="B4:G4"/>
    <mergeCell ref="H4:M4"/>
    <mergeCell ref="H2:M2"/>
    <mergeCell ref="A1:M1"/>
    <mergeCell ref="A2:A4"/>
    <mergeCell ref="B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4769-5152-4DB4-9350-3A364B44044E}">
  <dimension ref="A1:O79"/>
  <sheetViews>
    <sheetView workbookViewId="0">
      <selection activeCell="B50" sqref="B50"/>
    </sheetView>
  </sheetViews>
  <sheetFormatPr defaultRowHeight="14.4" x14ac:dyDescent="0.3"/>
  <cols>
    <col min="1" max="1" width="22.44140625" customWidth="1"/>
    <col min="2" max="2" width="7" customWidth="1"/>
    <col min="3" max="3" width="6.6640625" customWidth="1"/>
    <col min="4" max="4" width="7.33203125" customWidth="1"/>
    <col min="5" max="5" width="6.88671875" customWidth="1"/>
    <col min="6" max="6" width="6.44140625" customWidth="1"/>
    <col min="7" max="7" width="7.44140625" customWidth="1"/>
    <col min="8" max="8" width="6.6640625" customWidth="1"/>
    <col min="9" max="9" width="7.88671875" customWidth="1"/>
    <col min="10" max="10" width="7.33203125" customWidth="1"/>
    <col min="11" max="11" width="8.5546875" customWidth="1"/>
    <col min="12" max="12" width="7.5546875" customWidth="1"/>
    <col min="13" max="13" width="10" customWidth="1"/>
  </cols>
  <sheetData>
    <row r="1" spans="1:13" ht="37.950000000000003" customHeight="1" x14ac:dyDescent="0.3">
      <c r="A1" s="118" t="s">
        <v>48</v>
      </c>
      <c r="B1" s="129"/>
      <c r="C1" s="129"/>
      <c r="D1" s="129"/>
      <c r="E1" s="129"/>
      <c r="F1" s="129"/>
      <c r="G1" s="129"/>
      <c r="H1" s="129"/>
      <c r="I1" s="129"/>
      <c r="J1" s="129"/>
      <c r="K1" s="129"/>
      <c r="L1" s="129"/>
      <c r="M1" s="129"/>
    </row>
    <row r="2" spans="1:13" x14ac:dyDescent="0.3">
      <c r="A2" s="134" t="s">
        <v>47</v>
      </c>
      <c r="B2" s="125" t="s">
        <v>0</v>
      </c>
      <c r="C2" s="125"/>
      <c r="D2" s="125"/>
      <c r="E2" s="125"/>
      <c r="F2" s="125"/>
      <c r="G2" s="125"/>
      <c r="H2" s="125" t="s">
        <v>0</v>
      </c>
      <c r="I2" s="125"/>
      <c r="J2" s="125"/>
      <c r="K2" s="125"/>
      <c r="L2" s="125"/>
      <c r="M2" s="125"/>
    </row>
    <row r="3" spans="1:13" x14ac:dyDescent="0.3">
      <c r="A3" s="134"/>
      <c r="B3" s="8">
        <v>2018</v>
      </c>
      <c r="C3" s="8">
        <v>2019</v>
      </c>
      <c r="D3" s="8">
        <v>2020</v>
      </c>
      <c r="E3" s="8">
        <v>2021</v>
      </c>
      <c r="F3" s="8">
        <v>2022</v>
      </c>
      <c r="G3" s="8">
        <v>2023</v>
      </c>
      <c r="H3" s="8">
        <v>2018</v>
      </c>
      <c r="I3" s="8">
        <v>2019</v>
      </c>
      <c r="J3" s="8">
        <v>2020</v>
      </c>
      <c r="K3" s="8">
        <v>2021</v>
      </c>
      <c r="L3" s="8">
        <v>2022</v>
      </c>
      <c r="M3" s="8">
        <v>2023</v>
      </c>
    </row>
    <row r="4" spans="1:13" x14ac:dyDescent="0.3">
      <c r="A4" s="134"/>
      <c r="B4" s="125" t="s">
        <v>46</v>
      </c>
      <c r="C4" s="125"/>
      <c r="D4" s="125"/>
      <c r="E4" s="125"/>
      <c r="F4" s="125"/>
      <c r="G4" s="125"/>
      <c r="H4" s="125" t="s">
        <v>12</v>
      </c>
      <c r="I4" s="125"/>
      <c r="J4" s="125"/>
      <c r="K4" s="125"/>
      <c r="L4" s="125"/>
      <c r="M4" s="125"/>
    </row>
    <row r="5" spans="1:13" ht="14.25" customHeight="1" x14ac:dyDescent="0.3">
      <c r="A5" s="9" t="s">
        <v>7</v>
      </c>
      <c r="B5" s="13">
        <v>149</v>
      </c>
      <c r="C5" s="13">
        <v>359</v>
      </c>
      <c r="D5" s="13">
        <v>339</v>
      </c>
      <c r="E5" s="13">
        <v>410</v>
      </c>
      <c r="F5" s="13">
        <v>341</v>
      </c>
      <c r="G5" s="13">
        <v>313</v>
      </c>
      <c r="H5" s="13">
        <v>488</v>
      </c>
      <c r="I5" s="13">
        <v>1541</v>
      </c>
      <c r="J5" s="13">
        <v>1332</v>
      </c>
      <c r="K5" s="13">
        <v>1547</v>
      </c>
      <c r="L5" s="13">
        <v>1428</v>
      </c>
      <c r="M5" s="13">
        <v>1431</v>
      </c>
    </row>
    <row r="6" spans="1:13" x14ac:dyDescent="0.3">
      <c r="A6" s="9" t="s">
        <v>8</v>
      </c>
      <c r="B6" s="13">
        <v>7</v>
      </c>
      <c r="C6" s="13">
        <v>14</v>
      </c>
      <c r="D6" s="13">
        <v>15</v>
      </c>
      <c r="E6" s="13">
        <v>27</v>
      </c>
      <c r="F6" s="13">
        <v>11</v>
      </c>
      <c r="G6" s="13">
        <v>18</v>
      </c>
      <c r="H6" s="13">
        <v>46</v>
      </c>
      <c r="I6" s="13">
        <v>127</v>
      </c>
      <c r="J6" s="13">
        <v>76</v>
      </c>
      <c r="K6" s="13">
        <v>137</v>
      </c>
      <c r="L6" s="13">
        <v>61</v>
      </c>
      <c r="M6" s="13">
        <v>120</v>
      </c>
    </row>
    <row r="7" spans="1:13" x14ac:dyDescent="0.3">
      <c r="A7" s="9" t="s">
        <v>9</v>
      </c>
      <c r="B7" s="13">
        <v>22</v>
      </c>
      <c r="C7" s="13">
        <v>41</v>
      </c>
      <c r="D7" s="13">
        <v>42</v>
      </c>
      <c r="E7" s="13">
        <v>104</v>
      </c>
      <c r="F7" s="13">
        <v>78</v>
      </c>
      <c r="G7" s="13">
        <v>80</v>
      </c>
      <c r="H7" s="13">
        <v>82</v>
      </c>
      <c r="I7" s="13">
        <v>197</v>
      </c>
      <c r="J7" s="13">
        <v>119</v>
      </c>
      <c r="K7" s="13">
        <v>361</v>
      </c>
      <c r="L7" s="13">
        <v>317</v>
      </c>
      <c r="M7" s="13">
        <v>391</v>
      </c>
    </row>
    <row r="8" spans="1:13" x14ac:dyDescent="0.3">
      <c r="A8" s="9" t="s">
        <v>10</v>
      </c>
      <c r="B8" s="13">
        <v>13</v>
      </c>
      <c r="C8" s="13">
        <v>25</v>
      </c>
      <c r="D8" s="13">
        <v>30</v>
      </c>
      <c r="E8" s="13">
        <v>50</v>
      </c>
      <c r="F8" s="13">
        <v>52</v>
      </c>
      <c r="G8" s="13">
        <v>53</v>
      </c>
      <c r="H8" s="13">
        <v>57</v>
      </c>
      <c r="I8" s="13">
        <v>85</v>
      </c>
      <c r="J8" s="13">
        <v>92</v>
      </c>
      <c r="K8" s="13">
        <v>154</v>
      </c>
      <c r="L8" s="13">
        <v>185</v>
      </c>
      <c r="M8" s="13">
        <v>259</v>
      </c>
    </row>
    <row r="9" spans="1:13" x14ac:dyDescent="0.3">
      <c r="A9" s="9" t="s">
        <v>11</v>
      </c>
      <c r="B9" s="13">
        <v>8</v>
      </c>
      <c r="C9" s="13">
        <v>30</v>
      </c>
      <c r="D9" s="13">
        <v>14</v>
      </c>
      <c r="E9" s="13">
        <v>19</v>
      </c>
      <c r="F9" s="13">
        <v>17</v>
      </c>
      <c r="G9" s="13">
        <v>17</v>
      </c>
      <c r="H9" s="13">
        <v>31</v>
      </c>
      <c r="I9" s="13">
        <v>91</v>
      </c>
      <c r="J9" s="13">
        <v>39</v>
      </c>
      <c r="K9" s="13">
        <v>50</v>
      </c>
      <c r="L9" s="13">
        <v>54</v>
      </c>
      <c r="M9" s="13">
        <v>46</v>
      </c>
    </row>
    <row r="10" spans="1:13" x14ac:dyDescent="0.3">
      <c r="A10" s="9" t="s">
        <v>13</v>
      </c>
      <c r="B10" s="13">
        <v>1</v>
      </c>
      <c r="C10" s="13">
        <v>8</v>
      </c>
      <c r="D10" s="13">
        <v>12</v>
      </c>
      <c r="E10" s="13">
        <v>23</v>
      </c>
      <c r="F10" s="13">
        <v>4</v>
      </c>
      <c r="G10" s="13">
        <v>16</v>
      </c>
      <c r="H10" s="13">
        <v>3</v>
      </c>
      <c r="I10" s="13">
        <v>26</v>
      </c>
      <c r="J10" s="13">
        <v>37</v>
      </c>
      <c r="K10" s="13">
        <v>97</v>
      </c>
      <c r="L10" s="13">
        <v>16</v>
      </c>
      <c r="M10" s="13">
        <v>83</v>
      </c>
    </row>
    <row r="11" spans="1:13" x14ac:dyDescent="0.3">
      <c r="A11" s="17" t="s">
        <v>2</v>
      </c>
      <c r="B11" s="15">
        <f>SUM(B5:B10)</f>
        <v>200</v>
      </c>
      <c r="C11" s="15">
        <f t="shared" ref="C11:M11" si="0">SUM(C5:C10)</f>
        <v>477</v>
      </c>
      <c r="D11" s="15">
        <f t="shared" si="0"/>
        <v>452</v>
      </c>
      <c r="E11" s="15">
        <f t="shared" si="0"/>
        <v>633</v>
      </c>
      <c r="F11" s="15">
        <f t="shared" si="0"/>
        <v>503</v>
      </c>
      <c r="G11" s="15">
        <f t="shared" si="0"/>
        <v>497</v>
      </c>
      <c r="H11" s="15">
        <f t="shared" si="0"/>
        <v>707</v>
      </c>
      <c r="I11" s="15">
        <f t="shared" si="0"/>
        <v>2067</v>
      </c>
      <c r="J11" s="15">
        <f t="shared" si="0"/>
        <v>1695</v>
      </c>
      <c r="K11" s="15">
        <f t="shared" si="0"/>
        <v>2346</v>
      </c>
      <c r="L11" s="15">
        <f t="shared" si="0"/>
        <v>2061</v>
      </c>
      <c r="M11" s="15">
        <f t="shared" si="0"/>
        <v>2330</v>
      </c>
    </row>
    <row r="12" spans="1:13" x14ac:dyDescent="0.3">
      <c r="A12" s="48" t="s">
        <v>42</v>
      </c>
      <c r="B12" s="56"/>
      <c r="C12" s="56"/>
      <c r="D12" s="56"/>
      <c r="E12" s="56"/>
      <c r="F12" s="56"/>
      <c r="G12" s="56"/>
      <c r="H12" s="56"/>
      <c r="I12" s="56"/>
      <c r="J12" s="56"/>
      <c r="K12" s="56"/>
      <c r="L12" s="56"/>
      <c r="M12" s="56"/>
    </row>
    <row r="13" spans="1:13" x14ac:dyDescent="0.3">
      <c r="A13" s="56"/>
      <c r="B13" s="56"/>
      <c r="C13" s="56"/>
      <c r="D13" s="56"/>
      <c r="E13" s="56"/>
      <c r="F13" s="56"/>
      <c r="G13" s="56"/>
      <c r="H13" s="56"/>
      <c r="I13" s="56"/>
      <c r="J13" s="56"/>
      <c r="K13" s="56"/>
      <c r="L13" s="56"/>
      <c r="M13" s="56"/>
    </row>
    <row r="14" spans="1:13" ht="33.6" customHeight="1" x14ac:dyDescent="0.3">
      <c r="A14" s="118" t="s">
        <v>50</v>
      </c>
      <c r="B14" s="129"/>
      <c r="C14" s="129"/>
      <c r="D14" s="129"/>
      <c r="E14" s="129"/>
      <c r="F14" s="129"/>
      <c r="G14" s="129"/>
      <c r="H14" s="129"/>
      <c r="I14" s="129"/>
      <c r="J14" s="129"/>
      <c r="K14" s="129"/>
      <c r="L14" s="129"/>
      <c r="M14" s="129"/>
    </row>
    <row r="15" spans="1:13" x14ac:dyDescent="0.3">
      <c r="A15" s="134" t="s">
        <v>47</v>
      </c>
      <c r="B15" s="135" t="s">
        <v>0</v>
      </c>
      <c r="C15" s="135"/>
      <c r="D15" s="135"/>
      <c r="E15" s="135"/>
      <c r="F15" s="135"/>
      <c r="G15" s="135"/>
      <c r="H15" s="135" t="s">
        <v>0</v>
      </c>
      <c r="I15" s="135"/>
      <c r="J15" s="135"/>
      <c r="K15" s="135"/>
      <c r="L15" s="135"/>
      <c r="M15" s="135"/>
    </row>
    <row r="16" spans="1:13" x14ac:dyDescent="0.3">
      <c r="A16" s="134"/>
      <c r="B16" s="36">
        <v>2018</v>
      </c>
      <c r="C16" s="36">
        <v>2019</v>
      </c>
      <c r="D16" s="36">
        <v>2020</v>
      </c>
      <c r="E16" s="36">
        <v>2021</v>
      </c>
      <c r="F16" s="36">
        <v>2022</v>
      </c>
      <c r="G16" s="36">
        <v>2023</v>
      </c>
      <c r="H16" s="36">
        <v>2018</v>
      </c>
      <c r="I16" s="36">
        <v>2019</v>
      </c>
      <c r="J16" s="36">
        <v>2020</v>
      </c>
      <c r="K16" s="36">
        <v>2021</v>
      </c>
      <c r="L16" s="36">
        <v>2022</v>
      </c>
      <c r="M16" s="36">
        <v>2023</v>
      </c>
    </row>
    <row r="17" spans="1:13" x14ac:dyDescent="0.3">
      <c r="A17" s="134"/>
      <c r="B17" s="135" t="s">
        <v>46</v>
      </c>
      <c r="C17" s="135"/>
      <c r="D17" s="135"/>
      <c r="E17" s="135"/>
      <c r="F17" s="135"/>
      <c r="G17" s="135"/>
      <c r="H17" s="135" t="s">
        <v>12</v>
      </c>
      <c r="I17" s="135"/>
      <c r="J17" s="135"/>
      <c r="K17" s="135"/>
      <c r="L17" s="135"/>
      <c r="M17" s="135"/>
    </row>
    <row r="18" spans="1:13" ht="15" customHeight="1" x14ac:dyDescent="0.3">
      <c r="A18" s="9" t="s">
        <v>7</v>
      </c>
      <c r="B18" s="13">
        <v>133</v>
      </c>
      <c r="C18" s="13">
        <v>311</v>
      </c>
      <c r="D18" s="13">
        <v>268</v>
      </c>
      <c r="E18" s="13">
        <v>362</v>
      </c>
      <c r="F18" s="13">
        <v>291</v>
      </c>
      <c r="G18" s="13">
        <v>270</v>
      </c>
      <c r="H18" s="13">
        <v>436</v>
      </c>
      <c r="I18" s="13">
        <v>1315</v>
      </c>
      <c r="J18" s="13">
        <v>1030</v>
      </c>
      <c r="K18" s="13">
        <v>1353</v>
      </c>
      <c r="L18" s="13">
        <v>1191</v>
      </c>
      <c r="M18" s="13">
        <v>1270</v>
      </c>
    </row>
    <row r="19" spans="1:13" x14ac:dyDescent="0.3">
      <c r="A19" s="9" t="s">
        <v>8</v>
      </c>
      <c r="B19" s="13">
        <v>6</v>
      </c>
      <c r="C19" s="13">
        <v>14</v>
      </c>
      <c r="D19" s="13">
        <v>15</v>
      </c>
      <c r="E19" s="13">
        <v>26</v>
      </c>
      <c r="F19" s="13">
        <v>11</v>
      </c>
      <c r="G19" s="13">
        <v>18</v>
      </c>
      <c r="H19" s="13">
        <v>21</v>
      </c>
      <c r="I19" s="13">
        <v>127</v>
      </c>
      <c r="J19" s="13">
        <v>76</v>
      </c>
      <c r="K19" s="13">
        <v>135</v>
      </c>
      <c r="L19" s="13">
        <v>61</v>
      </c>
      <c r="M19" s="13">
        <v>120</v>
      </c>
    </row>
    <row r="20" spans="1:13" x14ac:dyDescent="0.3">
      <c r="A20" s="9" t="s">
        <v>9</v>
      </c>
      <c r="B20" s="13">
        <v>19</v>
      </c>
      <c r="C20" s="13">
        <v>26</v>
      </c>
      <c r="D20" s="13">
        <v>26</v>
      </c>
      <c r="E20" s="13">
        <v>69</v>
      </c>
      <c r="F20" s="13">
        <v>68</v>
      </c>
      <c r="G20" s="13">
        <v>79</v>
      </c>
      <c r="H20" s="13">
        <v>72</v>
      </c>
      <c r="I20" s="13">
        <v>142</v>
      </c>
      <c r="J20" s="13">
        <v>75</v>
      </c>
      <c r="K20" s="13">
        <v>231</v>
      </c>
      <c r="L20" s="13">
        <v>284</v>
      </c>
      <c r="M20" s="13">
        <v>382</v>
      </c>
    </row>
    <row r="21" spans="1:13" x14ac:dyDescent="0.3">
      <c r="A21" s="9" t="s">
        <v>10</v>
      </c>
      <c r="B21" s="13">
        <v>12</v>
      </c>
      <c r="C21" s="13">
        <v>20</v>
      </c>
      <c r="D21" s="13">
        <v>19</v>
      </c>
      <c r="E21" s="13">
        <v>40</v>
      </c>
      <c r="F21" s="13">
        <v>46</v>
      </c>
      <c r="G21" s="13">
        <v>44</v>
      </c>
      <c r="H21" s="13">
        <v>55</v>
      </c>
      <c r="I21" s="13">
        <v>61</v>
      </c>
      <c r="J21" s="13">
        <v>62</v>
      </c>
      <c r="K21" s="13">
        <v>123</v>
      </c>
      <c r="L21" s="13">
        <v>165</v>
      </c>
      <c r="M21" s="13">
        <v>224</v>
      </c>
    </row>
    <row r="22" spans="1:13" x14ac:dyDescent="0.3">
      <c r="A22" s="9" t="s">
        <v>11</v>
      </c>
      <c r="B22" s="13">
        <v>6</v>
      </c>
      <c r="C22" s="13">
        <v>19</v>
      </c>
      <c r="D22" s="13">
        <v>7</v>
      </c>
      <c r="E22" s="13">
        <v>13</v>
      </c>
      <c r="F22" s="13">
        <v>15</v>
      </c>
      <c r="G22" s="13">
        <v>14</v>
      </c>
      <c r="H22" s="13">
        <v>25</v>
      </c>
      <c r="I22" s="13">
        <v>65</v>
      </c>
      <c r="J22" s="13">
        <v>24</v>
      </c>
      <c r="K22" s="13">
        <v>33</v>
      </c>
      <c r="L22" s="13">
        <v>42</v>
      </c>
      <c r="M22" s="13">
        <v>35</v>
      </c>
    </row>
    <row r="23" spans="1:13" x14ac:dyDescent="0.3">
      <c r="A23" s="9" t="s">
        <v>13</v>
      </c>
      <c r="B23" s="13" t="s">
        <v>4</v>
      </c>
      <c r="C23" s="13">
        <v>6</v>
      </c>
      <c r="D23" s="13">
        <v>8</v>
      </c>
      <c r="E23" s="13">
        <v>17</v>
      </c>
      <c r="F23" s="13">
        <v>2</v>
      </c>
      <c r="G23" s="13">
        <v>15</v>
      </c>
      <c r="H23" s="13" t="s">
        <v>4</v>
      </c>
      <c r="I23" s="13">
        <v>22</v>
      </c>
      <c r="J23" s="13">
        <v>20</v>
      </c>
      <c r="K23" s="13">
        <v>69</v>
      </c>
      <c r="L23" s="13">
        <v>4</v>
      </c>
      <c r="M23" s="13">
        <v>78</v>
      </c>
    </row>
    <row r="24" spans="1:13" x14ac:dyDescent="0.3">
      <c r="A24" s="17" t="s">
        <v>2</v>
      </c>
      <c r="B24" s="15">
        <f>SUM(B18:B23)</f>
        <v>176</v>
      </c>
      <c r="C24" s="15">
        <f t="shared" ref="C24" si="1">SUM(C18:C23)</f>
        <v>396</v>
      </c>
      <c r="D24" s="15">
        <f t="shared" ref="D24" si="2">SUM(D18:D23)</f>
        <v>343</v>
      </c>
      <c r="E24" s="15">
        <f t="shared" ref="E24" si="3">SUM(E18:E23)</f>
        <v>527</v>
      </c>
      <c r="F24" s="15">
        <f t="shared" ref="F24" si="4">SUM(F18:F23)</f>
        <v>433</v>
      </c>
      <c r="G24" s="15">
        <f t="shared" ref="G24" si="5">SUM(G18:G23)</f>
        <v>440</v>
      </c>
      <c r="H24" s="15">
        <f t="shared" ref="H24" si="6">SUM(H18:H23)</f>
        <v>609</v>
      </c>
      <c r="I24" s="15">
        <f t="shared" ref="I24" si="7">SUM(I18:I23)</f>
        <v>1732</v>
      </c>
      <c r="J24" s="15">
        <f t="shared" ref="J24" si="8">SUM(J18:J23)</f>
        <v>1287</v>
      </c>
      <c r="K24" s="15">
        <f t="shared" ref="K24" si="9">SUM(K18:K23)</f>
        <v>1944</v>
      </c>
      <c r="L24" s="15">
        <f t="shared" ref="L24" si="10">SUM(L18:L23)</f>
        <v>1747</v>
      </c>
      <c r="M24" s="15">
        <f t="shared" ref="M24" si="11">SUM(M18:M23)</f>
        <v>2109</v>
      </c>
    </row>
    <row r="25" spans="1:13" x14ac:dyDescent="0.3">
      <c r="A25" s="48" t="s">
        <v>42</v>
      </c>
      <c r="B25" s="56"/>
      <c r="C25" s="56"/>
      <c r="D25" s="56"/>
      <c r="E25" s="56"/>
      <c r="F25" s="56"/>
      <c r="G25" s="56"/>
      <c r="H25" s="56"/>
      <c r="I25" s="56"/>
      <c r="J25" s="56"/>
      <c r="K25" s="56"/>
      <c r="L25" s="56"/>
      <c r="M25" s="56"/>
    </row>
    <row r="26" spans="1:13" x14ac:dyDescent="0.3">
      <c r="A26" s="56"/>
      <c r="B26" s="56"/>
      <c r="C26" s="56"/>
      <c r="D26" s="56"/>
      <c r="E26" s="56"/>
      <c r="F26" s="56"/>
      <c r="G26" s="56"/>
      <c r="H26" s="56"/>
      <c r="I26" s="56"/>
      <c r="J26" s="56"/>
      <c r="K26" s="56"/>
      <c r="L26" s="56"/>
      <c r="M26" s="56"/>
    </row>
    <row r="27" spans="1:13" ht="30" customHeight="1" x14ac:dyDescent="0.3">
      <c r="A27" s="118" t="s">
        <v>51</v>
      </c>
      <c r="B27" s="129"/>
      <c r="C27" s="129"/>
      <c r="D27" s="129"/>
      <c r="E27" s="129"/>
      <c r="F27" s="129"/>
      <c r="G27" s="129"/>
      <c r="H27" s="129"/>
      <c r="I27" s="129"/>
      <c r="J27" s="129"/>
      <c r="K27" s="129"/>
      <c r="L27" s="129"/>
      <c r="M27" s="129"/>
    </row>
    <row r="28" spans="1:13" x14ac:dyDescent="0.3">
      <c r="A28" s="134" t="s">
        <v>47</v>
      </c>
      <c r="B28" s="135" t="s">
        <v>0</v>
      </c>
      <c r="C28" s="135"/>
      <c r="D28" s="135"/>
      <c r="E28" s="135"/>
      <c r="F28" s="135"/>
      <c r="G28" s="135"/>
      <c r="H28" s="135" t="s">
        <v>0</v>
      </c>
      <c r="I28" s="135"/>
      <c r="J28" s="135"/>
      <c r="K28" s="135"/>
      <c r="L28" s="135"/>
      <c r="M28" s="135"/>
    </row>
    <row r="29" spans="1:13" x14ac:dyDescent="0.3">
      <c r="A29" s="134"/>
      <c r="B29" s="36">
        <v>2018</v>
      </c>
      <c r="C29" s="36">
        <v>2019</v>
      </c>
      <c r="D29" s="36">
        <v>2020</v>
      </c>
      <c r="E29" s="36">
        <v>2021</v>
      </c>
      <c r="F29" s="36">
        <v>2022</v>
      </c>
      <c r="G29" s="36">
        <v>2023</v>
      </c>
      <c r="H29" s="36">
        <v>2018</v>
      </c>
      <c r="I29" s="36">
        <v>2019</v>
      </c>
      <c r="J29" s="36">
        <v>2020</v>
      </c>
      <c r="K29" s="36">
        <v>2021</v>
      </c>
      <c r="L29" s="36">
        <v>2022</v>
      </c>
      <c r="M29" s="36">
        <v>2023</v>
      </c>
    </row>
    <row r="30" spans="1:13" x14ac:dyDescent="0.3">
      <c r="A30" s="134"/>
      <c r="B30" s="135" t="s">
        <v>46</v>
      </c>
      <c r="C30" s="135"/>
      <c r="D30" s="135"/>
      <c r="E30" s="135"/>
      <c r="F30" s="135"/>
      <c r="G30" s="135"/>
      <c r="H30" s="135" t="s">
        <v>12</v>
      </c>
      <c r="I30" s="135"/>
      <c r="J30" s="135"/>
      <c r="K30" s="135"/>
      <c r="L30" s="135"/>
      <c r="M30" s="135"/>
    </row>
    <row r="31" spans="1:13" ht="14.25" customHeight="1" x14ac:dyDescent="0.3">
      <c r="A31" s="9" t="s">
        <v>7</v>
      </c>
      <c r="B31" s="13">
        <v>76</v>
      </c>
      <c r="C31" s="13">
        <v>136</v>
      </c>
      <c r="D31" s="13">
        <v>111</v>
      </c>
      <c r="E31" s="13">
        <v>119</v>
      </c>
      <c r="F31" s="13">
        <v>77</v>
      </c>
      <c r="G31" s="13">
        <v>99</v>
      </c>
      <c r="H31" s="13">
        <v>322</v>
      </c>
      <c r="I31" s="13">
        <v>511</v>
      </c>
      <c r="J31" s="13">
        <v>377</v>
      </c>
      <c r="K31" s="13">
        <v>424</v>
      </c>
      <c r="L31" s="13">
        <v>312</v>
      </c>
      <c r="M31" s="13">
        <v>551</v>
      </c>
    </row>
    <row r="32" spans="1:13" x14ac:dyDescent="0.3">
      <c r="A32" s="9" t="s">
        <v>8</v>
      </c>
      <c r="B32" s="13">
        <v>3</v>
      </c>
      <c r="C32" s="13">
        <v>14</v>
      </c>
      <c r="D32" s="13">
        <v>16</v>
      </c>
      <c r="E32" s="13">
        <v>11</v>
      </c>
      <c r="F32" s="13">
        <v>11</v>
      </c>
      <c r="G32" s="13">
        <v>20</v>
      </c>
      <c r="H32" s="13">
        <v>14</v>
      </c>
      <c r="I32" s="13">
        <v>54</v>
      </c>
      <c r="J32" s="13">
        <v>56</v>
      </c>
      <c r="K32" s="13">
        <v>47</v>
      </c>
      <c r="L32" s="13">
        <v>40</v>
      </c>
      <c r="M32" s="13">
        <v>66</v>
      </c>
    </row>
    <row r="33" spans="1:13" x14ac:dyDescent="0.3">
      <c r="A33" s="9" t="s">
        <v>9</v>
      </c>
      <c r="B33" s="13">
        <v>6</v>
      </c>
      <c r="C33" s="13">
        <v>10</v>
      </c>
      <c r="D33" s="13">
        <v>7</v>
      </c>
      <c r="E33" s="13">
        <v>20</v>
      </c>
      <c r="F33" s="13">
        <v>17</v>
      </c>
      <c r="G33" s="13">
        <v>16</v>
      </c>
      <c r="H33" s="13">
        <v>15</v>
      </c>
      <c r="I33" s="13">
        <v>24</v>
      </c>
      <c r="J33" s="13">
        <v>17</v>
      </c>
      <c r="K33" s="13">
        <v>55</v>
      </c>
      <c r="L33" s="13">
        <v>70</v>
      </c>
      <c r="M33" s="13">
        <v>54</v>
      </c>
    </row>
    <row r="34" spans="1:13" x14ac:dyDescent="0.3">
      <c r="A34" s="9" t="s">
        <v>10</v>
      </c>
      <c r="B34" s="13">
        <v>2</v>
      </c>
      <c r="C34" s="13">
        <v>9</v>
      </c>
      <c r="D34" s="13">
        <v>8</v>
      </c>
      <c r="E34" s="13">
        <v>19</v>
      </c>
      <c r="F34" s="13">
        <v>8</v>
      </c>
      <c r="G34" s="13">
        <v>17</v>
      </c>
      <c r="H34" s="13">
        <v>8</v>
      </c>
      <c r="I34" s="13">
        <v>35</v>
      </c>
      <c r="J34" s="13">
        <v>19</v>
      </c>
      <c r="K34" s="13">
        <v>46</v>
      </c>
      <c r="L34" s="13">
        <v>20</v>
      </c>
      <c r="M34" s="13">
        <v>87</v>
      </c>
    </row>
    <row r="35" spans="1:13" x14ac:dyDescent="0.3">
      <c r="A35" s="9" t="s">
        <v>11</v>
      </c>
      <c r="B35" s="13">
        <v>2</v>
      </c>
      <c r="C35" s="13">
        <v>8</v>
      </c>
      <c r="D35" s="13">
        <v>2</v>
      </c>
      <c r="E35" s="13">
        <v>4</v>
      </c>
      <c r="F35" s="13">
        <v>16</v>
      </c>
      <c r="G35" s="13">
        <v>9</v>
      </c>
      <c r="H35" s="13">
        <v>4</v>
      </c>
      <c r="I35" s="13">
        <v>27</v>
      </c>
      <c r="J35" s="13">
        <v>4</v>
      </c>
      <c r="K35" s="13">
        <v>14</v>
      </c>
      <c r="L35" s="13">
        <v>52</v>
      </c>
      <c r="M35" s="13">
        <v>21</v>
      </c>
    </row>
    <row r="36" spans="1:13" x14ac:dyDescent="0.3">
      <c r="A36" s="9" t="s">
        <v>13</v>
      </c>
      <c r="B36" s="13">
        <v>2</v>
      </c>
      <c r="C36" s="13">
        <v>6</v>
      </c>
      <c r="D36" s="13">
        <v>3</v>
      </c>
      <c r="E36" s="13">
        <v>5</v>
      </c>
      <c r="F36" s="13">
        <v>3</v>
      </c>
      <c r="G36" s="13">
        <v>6</v>
      </c>
      <c r="H36" s="13">
        <v>12</v>
      </c>
      <c r="I36" s="13">
        <v>29</v>
      </c>
      <c r="J36" s="13">
        <v>18</v>
      </c>
      <c r="K36" s="13">
        <v>20</v>
      </c>
      <c r="L36" s="13">
        <v>10</v>
      </c>
      <c r="M36" s="13">
        <v>32</v>
      </c>
    </row>
    <row r="37" spans="1:13" x14ac:dyDescent="0.3">
      <c r="A37" s="17" t="s">
        <v>2</v>
      </c>
      <c r="B37" s="15">
        <f>SUM(B31:B36)</f>
        <v>91</v>
      </c>
      <c r="C37" s="15">
        <f t="shared" ref="C37" si="12">SUM(C31:C36)</f>
        <v>183</v>
      </c>
      <c r="D37" s="15">
        <f t="shared" ref="D37" si="13">SUM(D31:D36)</f>
        <v>147</v>
      </c>
      <c r="E37" s="15">
        <f t="shared" ref="E37" si="14">SUM(E31:E36)</f>
        <v>178</v>
      </c>
      <c r="F37" s="15">
        <f t="shared" ref="F37" si="15">SUM(F31:F36)</f>
        <v>132</v>
      </c>
      <c r="G37" s="15">
        <f t="shared" ref="G37" si="16">SUM(G31:G36)</f>
        <v>167</v>
      </c>
      <c r="H37" s="15">
        <f t="shared" ref="H37" si="17">SUM(H31:H36)</f>
        <v>375</v>
      </c>
      <c r="I37" s="15">
        <f t="shared" ref="I37" si="18">SUM(I31:I36)</f>
        <v>680</v>
      </c>
      <c r="J37" s="15">
        <f t="shared" ref="J37" si="19">SUM(J31:J36)</f>
        <v>491</v>
      </c>
      <c r="K37" s="15">
        <f t="shared" ref="K37" si="20">SUM(K31:K36)</f>
        <v>606</v>
      </c>
      <c r="L37" s="15">
        <f t="shared" ref="L37" si="21">SUM(L31:L36)</f>
        <v>504</v>
      </c>
      <c r="M37" s="15">
        <f t="shared" ref="M37" si="22">SUM(M31:M36)</f>
        <v>811</v>
      </c>
    </row>
    <row r="38" spans="1:13" x14ac:dyDescent="0.3">
      <c r="A38" s="48" t="s">
        <v>42</v>
      </c>
      <c r="B38" s="56"/>
      <c r="C38" s="56"/>
      <c r="D38" s="56"/>
      <c r="E38" s="56"/>
      <c r="F38" s="56"/>
      <c r="G38" s="56"/>
      <c r="H38" s="56"/>
      <c r="I38" s="56"/>
      <c r="J38" s="56"/>
      <c r="K38" s="56"/>
      <c r="L38" s="56"/>
      <c r="M38" s="56"/>
    </row>
    <row r="39" spans="1:13" x14ac:dyDescent="0.3">
      <c r="A39" s="56"/>
      <c r="B39" s="56"/>
      <c r="C39" s="56"/>
      <c r="D39" s="56"/>
      <c r="E39" s="56"/>
      <c r="F39" s="56"/>
      <c r="G39" s="56"/>
      <c r="H39" s="56"/>
      <c r="I39" s="56"/>
      <c r="J39" s="56"/>
      <c r="K39" s="56"/>
      <c r="L39" s="56"/>
      <c r="M39" s="56"/>
    </row>
    <row r="40" spans="1:13" ht="33" customHeight="1" x14ac:dyDescent="0.3">
      <c r="A40" s="118" t="s">
        <v>49</v>
      </c>
      <c r="B40" s="129"/>
      <c r="C40" s="129"/>
      <c r="D40" s="129"/>
      <c r="E40" s="129"/>
      <c r="F40" s="129"/>
      <c r="G40" s="129"/>
      <c r="H40" s="129"/>
      <c r="I40" s="129"/>
      <c r="J40" s="129"/>
      <c r="K40" s="129"/>
      <c r="L40" s="129"/>
      <c r="M40" s="129"/>
    </row>
    <row r="41" spans="1:13" x14ac:dyDescent="0.3">
      <c r="A41" s="134" t="s">
        <v>47</v>
      </c>
      <c r="B41" s="135" t="s">
        <v>0</v>
      </c>
      <c r="C41" s="135"/>
      <c r="D41" s="135"/>
      <c r="E41" s="135"/>
      <c r="F41" s="135"/>
      <c r="G41" s="135"/>
      <c r="H41" s="135" t="s">
        <v>0</v>
      </c>
      <c r="I41" s="135"/>
      <c r="J41" s="135"/>
      <c r="K41" s="135"/>
      <c r="L41" s="135"/>
      <c r="M41" s="135"/>
    </row>
    <row r="42" spans="1:13" x14ac:dyDescent="0.3">
      <c r="A42" s="134"/>
      <c r="B42" s="36">
        <v>2018</v>
      </c>
      <c r="C42" s="36">
        <v>2019</v>
      </c>
      <c r="D42" s="36">
        <v>2020</v>
      </c>
      <c r="E42" s="36">
        <v>2021</v>
      </c>
      <c r="F42" s="36">
        <v>2022</v>
      </c>
      <c r="G42" s="36">
        <v>2023</v>
      </c>
      <c r="H42" s="36">
        <v>2018</v>
      </c>
      <c r="I42" s="36">
        <v>2019</v>
      </c>
      <c r="J42" s="36">
        <v>2020</v>
      </c>
      <c r="K42" s="36">
        <v>2021</v>
      </c>
      <c r="L42" s="36">
        <v>2022</v>
      </c>
      <c r="M42" s="36">
        <v>2023</v>
      </c>
    </row>
    <row r="43" spans="1:13" x14ac:dyDescent="0.3">
      <c r="A43" s="134"/>
      <c r="B43" s="135" t="s">
        <v>46</v>
      </c>
      <c r="C43" s="135"/>
      <c r="D43" s="135"/>
      <c r="E43" s="135"/>
      <c r="F43" s="135"/>
      <c r="G43" s="135"/>
      <c r="H43" s="135" t="s">
        <v>12</v>
      </c>
      <c r="I43" s="135"/>
      <c r="J43" s="135"/>
      <c r="K43" s="135"/>
      <c r="L43" s="135"/>
      <c r="M43" s="135"/>
    </row>
    <row r="44" spans="1:13" ht="15" customHeight="1" x14ac:dyDescent="0.3">
      <c r="A44" s="9" t="s">
        <v>7</v>
      </c>
      <c r="B44" s="13">
        <v>62</v>
      </c>
      <c r="C44" s="13">
        <v>111</v>
      </c>
      <c r="D44" s="13">
        <v>98</v>
      </c>
      <c r="E44" s="13">
        <v>106</v>
      </c>
      <c r="F44" s="13">
        <v>70</v>
      </c>
      <c r="G44" s="13">
        <v>90</v>
      </c>
      <c r="H44" s="13">
        <v>273</v>
      </c>
      <c r="I44" s="13">
        <v>419</v>
      </c>
      <c r="J44" s="13">
        <v>334</v>
      </c>
      <c r="K44" s="13">
        <v>388</v>
      </c>
      <c r="L44" s="13">
        <v>264</v>
      </c>
      <c r="M44" s="13">
        <v>504</v>
      </c>
    </row>
    <row r="45" spans="1:13" x14ac:dyDescent="0.3">
      <c r="A45" s="9" t="s">
        <v>8</v>
      </c>
      <c r="B45" s="13">
        <v>2</v>
      </c>
      <c r="C45" s="13">
        <v>12</v>
      </c>
      <c r="D45" s="13">
        <v>15</v>
      </c>
      <c r="E45" s="13">
        <v>11</v>
      </c>
      <c r="F45" s="13">
        <v>11</v>
      </c>
      <c r="G45" s="13">
        <v>19</v>
      </c>
      <c r="H45" s="13">
        <v>11</v>
      </c>
      <c r="I45" s="13">
        <v>50</v>
      </c>
      <c r="J45" s="13">
        <v>52</v>
      </c>
      <c r="K45" s="13">
        <v>47</v>
      </c>
      <c r="L45" s="13">
        <v>40</v>
      </c>
      <c r="M45" s="13">
        <v>64</v>
      </c>
    </row>
    <row r="46" spans="1:13" x14ac:dyDescent="0.3">
      <c r="A46" s="9" t="s">
        <v>9</v>
      </c>
      <c r="B46" s="13">
        <v>4</v>
      </c>
      <c r="C46" s="13">
        <v>6</v>
      </c>
      <c r="D46" s="13">
        <v>3</v>
      </c>
      <c r="E46" s="13">
        <v>12</v>
      </c>
      <c r="F46" s="13">
        <v>11</v>
      </c>
      <c r="G46" s="13">
        <v>14</v>
      </c>
      <c r="H46" s="13">
        <v>11</v>
      </c>
      <c r="I46" s="13">
        <v>13</v>
      </c>
      <c r="J46" s="13">
        <v>6</v>
      </c>
      <c r="K46" s="13">
        <v>29</v>
      </c>
      <c r="L46" s="13">
        <v>42</v>
      </c>
      <c r="M46" s="13">
        <v>49</v>
      </c>
    </row>
    <row r="47" spans="1:13" x14ac:dyDescent="0.3">
      <c r="A47" s="9" t="s">
        <v>10</v>
      </c>
      <c r="B47" s="13" t="s">
        <v>4</v>
      </c>
      <c r="C47" s="13">
        <v>8</v>
      </c>
      <c r="D47" s="13">
        <v>7</v>
      </c>
      <c r="E47" s="13">
        <v>17</v>
      </c>
      <c r="F47" s="13">
        <v>7</v>
      </c>
      <c r="G47" s="13">
        <v>16</v>
      </c>
      <c r="H47" s="13" t="s">
        <v>4</v>
      </c>
      <c r="I47" s="13">
        <v>32</v>
      </c>
      <c r="J47" s="13">
        <v>17</v>
      </c>
      <c r="K47" s="13">
        <v>42</v>
      </c>
      <c r="L47" s="13">
        <v>18</v>
      </c>
      <c r="M47" s="13">
        <v>76</v>
      </c>
    </row>
    <row r="48" spans="1:13" x14ac:dyDescent="0.3">
      <c r="A48" s="9" t="s">
        <v>11</v>
      </c>
      <c r="B48" s="13">
        <v>2</v>
      </c>
      <c r="C48" s="13">
        <v>4</v>
      </c>
      <c r="D48" s="13">
        <v>1</v>
      </c>
      <c r="E48" s="13">
        <v>3</v>
      </c>
      <c r="F48" s="13">
        <v>14</v>
      </c>
      <c r="G48" s="13">
        <v>6</v>
      </c>
      <c r="H48" s="13">
        <v>4</v>
      </c>
      <c r="I48" s="13">
        <v>13</v>
      </c>
      <c r="J48" s="13">
        <v>2</v>
      </c>
      <c r="K48" s="13">
        <v>6</v>
      </c>
      <c r="L48" s="13">
        <v>47</v>
      </c>
      <c r="M48" s="13">
        <v>13</v>
      </c>
    </row>
    <row r="49" spans="1:15" x14ac:dyDescent="0.3">
      <c r="A49" s="9" t="s">
        <v>13</v>
      </c>
      <c r="B49" s="13">
        <v>2</v>
      </c>
      <c r="C49" s="13">
        <v>4</v>
      </c>
      <c r="D49" s="13">
        <v>2</v>
      </c>
      <c r="E49" s="13">
        <v>5</v>
      </c>
      <c r="F49" s="13">
        <v>3</v>
      </c>
      <c r="G49" s="13">
        <v>5</v>
      </c>
      <c r="H49" s="13">
        <v>12</v>
      </c>
      <c r="I49" s="13">
        <v>23</v>
      </c>
      <c r="J49" s="13">
        <v>4</v>
      </c>
      <c r="K49" s="13">
        <v>20</v>
      </c>
      <c r="L49" s="13">
        <v>10</v>
      </c>
      <c r="M49" s="13">
        <v>30</v>
      </c>
    </row>
    <row r="50" spans="1:15" x14ac:dyDescent="0.3">
      <c r="A50" s="17" t="s">
        <v>2</v>
      </c>
      <c r="B50" s="115">
        <f t="shared" ref="B50:M50" si="23">SUM(B44:B49)</f>
        <v>72</v>
      </c>
      <c r="C50" s="115">
        <f t="shared" si="23"/>
        <v>145</v>
      </c>
      <c r="D50" s="115">
        <f t="shared" si="23"/>
        <v>126</v>
      </c>
      <c r="E50" s="115">
        <f t="shared" si="23"/>
        <v>154</v>
      </c>
      <c r="F50" s="115">
        <f t="shared" si="23"/>
        <v>116</v>
      </c>
      <c r="G50" s="115">
        <f t="shared" si="23"/>
        <v>150</v>
      </c>
      <c r="H50" s="115">
        <f t="shared" si="23"/>
        <v>311</v>
      </c>
      <c r="I50" s="115">
        <f t="shared" si="23"/>
        <v>550</v>
      </c>
      <c r="J50" s="115">
        <f t="shared" si="23"/>
        <v>415</v>
      </c>
      <c r="K50" s="115">
        <f t="shared" si="23"/>
        <v>532</v>
      </c>
      <c r="L50" s="115">
        <f t="shared" si="23"/>
        <v>421</v>
      </c>
      <c r="M50" s="115">
        <f t="shared" si="23"/>
        <v>736</v>
      </c>
    </row>
    <row r="51" spans="1:15" x14ac:dyDescent="0.3">
      <c r="A51" s="48" t="s">
        <v>42</v>
      </c>
      <c r="B51" s="56"/>
      <c r="C51" s="56"/>
      <c r="D51" s="56"/>
      <c r="E51" s="56"/>
      <c r="F51" s="56"/>
      <c r="G51" s="56"/>
      <c r="H51" s="56"/>
      <c r="I51" s="56"/>
      <c r="J51" s="56"/>
      <c r="K51" s="56"/>
      <c r="L51" s="56"/>
      <c r="M51" s="56"/>
    </row>
    <row r="52" spans="1:15" x14ac:dyDescent="0.3">
      <c r="A52" s="56"/>
      <c r="B52" s="56"/>
      <c r="C52" s="56"/>
      <c r="D52" s="56"/>
      <c r="E52" s="56"/>
      <c r="F52" s="56"/>
      <c r="G52" s="56"/>
      <c r="H52" s="56"/>
      <c r="I52" s="56"/>
      <c r="J52" s="56"/>
      <c r="K52" s="56"/>
      <c r="L52" s="56"/>
      <c r="M52" s="56"/>
    </row>
    <row r="53" spans="1:15" ht="26.4" customHeight="1" x14ac:dyDescent="0.3">
      <c r="A53" s="118" t="s">
        <v>52</v>
      </c>
      <c r="B53" s="129"/>
      <c r="C53" s="129"/>
      <c r="D53" s="129"/>
      <c r="E53" s="129"/>
      <c r="F53" s="129"/>
      <c r="G53" s="129"/>
      <c r="H53" s="129"/>
      <c r="I53" s="129"/>
      <c r="J53" s="129"/>
      <c r="K53" s="129"/>
      <c r="L53" s="129"/>
      <c r="M53" s="129"/>
    </row>
    <row r="54" spans="1:15" x14ac:dyDescent="0.3">
      <c r="A54" s="134" t="s">
        <v>47</v>
      </c>
      <c r="B54" s="135" t="s">
        <v>0</v>
      </c>
      <c r="C54" s="135"/>
      <c r="D54" s="135"/>
      <c r="E54" s="135"/>
      <c r="F54" s="135"/>
      <c r="G54" s="135"/>
      <c r="H54" s="135" t="s">
        <v>0</v>
      </c>
      <c r="I54" s="135"/>
      <c r="J54" s="135"/>
      <c r="K54" s="135"/>
      <c r="L54" s="135"/>
      <c r="M54" s="135"/>
    </row>
    <row r="55" spans="1:15" x14ac:dyDescent="0.3">
      <c r="A55" s="134"/>
      <c r="B55" s="36">
        <v>2018</v>
      </c>
      <c r="C55" s="36">
        <v>2019</v>
      </c>
      <c r="D55" s="36">
        <v>2020</v>
      </c>
      <c r="E55" s="36">
        <v>2021</v>
      </c>
      <c r="F55" s="36">
        <v>2022</v>
      </c>
      <c r="G55" s="36">
        <v>2023</v>
      </c>
      <c r="H55" s="36">
        <v>2018</v>
      </c>
      <c r="I55" s="36">
        <v>2019</v>
      </c>
      <c r="J55" s="36">
        <v>2020</v>
      </c>
      <c r="K55" s="36">
        <v>2021</v>
      </c>
      <c r="L55" s="36">
        <v>2022</v>
      </c>
      <c r="M55" s="36">
        <v>2023</v>
      </c>
    </row>
    <row r="56" spans="1:15" x14ac:dyDescent="0.3">
      <c r="A56" s="134"/>
      <c r="B56" s="135" t="s">
        <v>46</v>
      </c>
      <c r="C56" s="135"/>
      <c r="D56" s="135"/>
      <c r="E56" s="135"/>
      <c r="F56" s="135"/>
      <c r="G56" s="135"/>
      <c r="H56" s="135" t="s">
        <v>12</v>
      </c>
      <c r="I56" s="135"/>
      <c r="J56" s="135"/>
      <c r="K56" s="135"/>
      <c r="L56" s="135"/>
      <c r="M56" s="135"/>
    </row>
    <row r="57" spans="1:15" ht="13.5" customHeight="1" x14ac:dyDescent="0.3">
      <c r="A57" s="9" t="s">
        <v>7</v>
      </c>
      <c r="B57" s="13">
        <v>105</v>
      </c>
      <c r="C57" s="13">
        <v>116</v>
      </c>
      <c r="D57" s="13">
        <v>109</v>
      </c>
      <c r="E57" s="13">
        <v>120</v>
      </c>
      <c r="F57" s="13">
        <v>171</v>
      </c>
      <c r="G57" s="13">
        <v>109</v>
      </c>
      <c r="H57" s="13">
        <v>497</v>
      </c>
      <c r="I57" s="13">
        <v>663</v>
      </c>
      <c r="J57" s="13">
        <v>619</v>
      </c>
      <c r="K57" s="13">
        <v>875</v>
      </c>
      <c r="L57" s="13">
        <v>1804</v>
      </c>
      <c r="M57" s="13">
        <v>781</v>
      </c>
    </row>
    <row r="58" spans="1:15" x14ac:dyDescent="0.3">
      <c r="A58" s="9" t="s">
        <v>8</v>
      </c>
      <c r="B58" s="13">
        <v>4</v>
      </c>
      <c r="C58" s="13">
        <v>7</v>
      </c>
      <c r="D58" s="13">
        <v>2</v>
      </c>
      <c r="E58" s="13">
        <v>8</v>
      </c>
      <c r="F58" s="13">
        <v>6</v>
      </c>
      <c r="G58" s="13">
        <v>6</v>
      </c>
      <c r="H58" s="13">
        <v>14</v>
      </c>
      <c r="I58" s="13">
        <v>47</v>
      </c>
      <c r="J58" s="13">
        <v>6</v>
      </c>
      <c r="K58" s="13">
        <v>109</v>
      </c>
      <c r="L58" s="13">
        <v>45</v>
      </c>
      <c r="M58" s="13">
        <v>45</v>
      </c>
      <c r="N58" s="35"/>
      <c r="O58" s="35"/>
    </row>
    <row r="59" spans="1:15" x14ac:dyDescent="0.3">
      <c r="A59" s="9" t="s">
        <v>9</v>
      </c>
      <c r="B59" s="13">
        <v>14</v>
      </c>
      <c r="C59" s="13">
        <v>14</v>
      </c>
      <c r="D59" s="13">
        <v>9</v>
      </c>
      <c r="E59" s="13">
        <v>24</v>
      </c>
      <c r="F59" s="13">
        <v>33</v>
      </c>
      <c r="G59" s="13">
        <v>26</v>
      </c>
      <c r="H59" s="13">
        <v>62</v>
      </c>
      <c r="I59" s="13">
        <v>58</v>
      </c>
      <c r="J59" s="13">
        <v>39</v>
      </c>
      <c r="K59" s="13">
        <v>173</v>
      </c>
      <c r="L59" s="13">
        <v>254</v>
      </c>
      <c r="M59" s="13">
        <v>273</v>
      </c>
      <c r="N59" s="35"/>
      <c r="O59" s="35"/>
    </row>
    <row r="60" spans="1:15" x14ac:dyDescent="0.3">
      <c r="A60" s="9" t="s">
        <v>10</v>
      </c>
      <c r="B60" s="13">
        <v>9</v>
      </c>
      <c r="C60" s="13">
        <v>12</v>
      </c>
      <c r="D60" s="13">
        <v>9</v>
      </c>
      <c r="E60" s="13">
        <v>22</v>
      </c>
      <c r="F60" s="13">
        <v>34</v>
      </c>
      <c r="G60" s="13">
        <v>37</v>
      </c>
      <c r="H60" s="13">
        <v>59</v>
      </c>
      <c r="I60" s="13">
        <v>52</v>
      </c>
      <c r="J60" s="13">
        <v>47</v>
      </c>
      <c r="K60" s="13">
        <v>96</v>
      </c>
      <c r="L60" s="13">
        <v>255</v>
      </c>
      <c r="M60" s="13">
        <v>182</v>
      </c>
      <c r="N60" s="35"/>
      <c r="O60" s="35"/>
    </row>
    <row r="61" spans="1:15" x14ac:dyDescent="0.3">
      <c r="A61" s="9" t="s">
        <v>11</v>
      </c>
      <c r="B61" s="13">
        <v>2</v>
      </c>
      <c r="C61" s="13">
        <v>2</v>
      </c>
      <c r="D61" s="13">
        <v>4</v>
      </c>
      <c r="E61" s="13">
        <v>18</v>
      </c>
      <c r="F61" s="13">
        <v>20</v>
      </c>
      <c r="G61" s="13">
        <v>9</v>
      </c>
      <c r="H61" s="13">
        <v>11</v>
      </c>
      <c r="I61" s="13">
        <v>6</v>
      </c>
      <c r="J61" s="13">
        <v>13</v>
      </c>
      <c r="K61" s="13">
        <v>72</v>
      </c>
      <c r="L61" s="13">
        <v>120</v>
      </c>
      <c r="M61" s="13">
        <v>65</v>
      </c>
      <c r="N61" s="35"/>
      <c r="O61" s="35"/>
    </row>
    <row r="62" spans="1:15" x14ac:dyDescent="0.3">
      <c r="A62" s="9" t="s">
        <v>13</v>
      </c>
      <c r="B62" s="13">
        <v>3</v>
      </c>
      <c r="C62" s="13">
        <v>4</v>
      </c>
      <c r="D62" s="13">
        <v>10</v>
      </c>
      <c r="E62" s="13">
        <v>11</v>
      </c>
      <c r="F62" s="13">
        <v>8</v>
      </c>
      <c r="G62" s="13">
        <v>5</v>
      </c>
      <c r="H62" s="13">
        <v>9</v>
      </c>
      <c r="I62" s="13">
        <v>13</v>
      </c>
      <c r="J62" s="13">
        <v>41</v>
      </c>
      <c r="K62" s="13">
        <v>112</v>
      </c>
      <c r="L62" s="13">
        <v>50</v>
      </c>
      <c r="M62" s="13">
        <v>30</v>
      </c>
      <c r="N62" s="35"/>
      <c r="O62" s="35"/>
    </row>
    <row r="63" spans="1:15" x14ac:dyDescent="0.3">
      <c r="A63" s="17" t="s">
        <v>2</v>
      </c>
      <c r="B63" s="113">
        <f t="shared" ref="B63:M63" si="24">SUM(B57:B62)</f>
        <v>137</v>
      </c>
      <c r="C63" s="113">
        <f t="shared" si="24"/>
        <v>155</v>
      </c>
      <c r="D63" s="113">
        <f t="shared" si="24"/>
        <v>143</v>
      </c>
      <c r="E63" s="113">
        <f t="shared" si="24"/>
        <v>203</v>
      </c>
      <c r="F63" s="113">
        <f t="shared" si="24"/>
        <v>272</v>
      </c>
      <c r="G63" s="113">
        <f t="shared" si="24"/>
        <v>192</v>
      </c>
      <c r="H63" s="113">
        <f t="shared" si="24"/>
        <v>652</v>
      </c>
      <c r="I63" s="113">
        <f t="shared" si="24"/>
        <v>839</v>
      </c>
      <c r="J63" s="113">
        <f t="shared" si="24"/>
        <v>765</v>
      </c>
      <c r="K63" s="113">
        <f t="shared" si="24"/>
        <v>1437</v>
      </c>
      <c r="L63" s="113">
        <f t="shared" si="24"/>
        <v>2528</v>
      </c>
      <c r="M63" s="113">
        <f t="shared" si="24"/>
        <v>1376</v>
      </c>
      <c r="N63" s="35"/>
      <c r="O63" s="35"/>
    </row>
    <row r="64" spans="1:15" x14ac:dyDescent="0.3">
      <c r="A64" s="48" t="s">
        <v>44</v>
      </c>
      <c r="B64" s="56"/>
      <c r="C64" s="56"/>
      <c r="D64" s="56"/>
      <c r="E64" s="56"/>
      <c r="F64" s="56"/>
      <c r="G64" s="56"/>
      <c r="H64" s="56"/>
      <c r="I64" s="56"/>
      <c r="J64" s="56"/>
      <c r="K64" s="56"/>
      <c r="L64" s="56"/>
      <c r="M64" s="56"/>
    </row>
    <row r="65" spans="1:13" x14ac:dyDescent="0.3">
      <c r="A65" s="60"/>
      <c r="B65" s="56"/>
      <c r="C65" s="56"/>
      <c r="D65" s="56"/>
      <c r="E65" s="56"/>
      <c r="F65" s="56"/>
      <c r="G65" s="56"/>
      <c r="H65" s="56"/>
      <c r="I65" s="56"/>
      <c r="J65" s="56"/>
      <c r="K65" s="56"/>
      <c r="L65" s="56"/>
      <c r="M65" s="56"/>
    </row>
    <row r="66" spans="1:13" ht="30" customHeight="1" x14ac:dyDescent="0.3">
      <c r="A66" s="118" t="s">
        <v>53</v>
      </c>
      <c r="B66" s="129"/>
      <c r="C66" s="129"/>
      <c r="D66" s="129"/>
      <c r="E66" s="129"/>
      <c r="F66" s="129"/>
      <c r="G66" s="129"/>
      <c r="H66" s="129"/>
      <c r="I66" s="129"/>
      <c r="J66" s="129"/>
      <c r="K66" s="129"/>
      <c r="L66" s="129"/>
      <c r="M66" s="129"/>
    </row>
    <row r="67" spans="1:13" x14ac:dyDescent="0.3">
      <c r="A67" s="134" t="s">
        <v>47</v>
      </c>
      <c r="B67" s="135" t="s">
        <v>0</v>
      </c>
      <c r="C67" s="135"/>
      <c r="D67" s="135"/>
      <c r="E67" s="135"/>
      <c r="F67" s="135"/>
      <c r="G67" s="135"/>
      <c r="H67" s="135" t="s">
        <v>0</v>
      </c>
      <c r="I67" s="135"/>
      <c r="J67" s="135"/>
      <c r="K67" s="135"/>
      <c r="L67" s="135"/>
      <c r="M67" s="135"/>
    </row>
    <row r="68" spans="1:13" x14ac:dyDescent="0.3">
      <c r="A68" s="134"/>
      <c r="B68" s="36">
        <v>2018</v>
      </c>
      <c r="C68" s="36">
        <v>2019</v>
      </c>
      <c r="D68" s="36">
        <v>2020</v>
      </c>
      <c r="E68" s="36">
        <v>2021</v>
      </c>
      <c r="F68" s="36">
        <v>2022</v>
      </c>
      <c r="G68" s="36">
        <v>2023</v>
      </c>
      <c r="H68" s="36">
        <v>2018</v>
      </c>
      <c r="I68" s="36">
        <v>2019</v>
      </c>
      <c r="J68" s="36">
        <v>2020</v>
      </c>
      <c r="K68" s="36">
        <v>2021</v>
      </c>
      <c r="L68" s="36">
        <v>2022</v>
      </c>
      <c r="M68" s="36">
        <v>2023</v>
      </c>
    </row>
    <row r="69" spans="1:13" x14ac:dyDescent="0.3">
      <c r="A69" s="134"/>
      <c r="B69" s="135" t="s">
        <v>46</v>
      </c>
      <c r="C69" s="135"/>
      <c r="D69" s="135"/>
      <c r="E69" s="135"/>
      <c r="F69" s="135"/>
      <c r="G69" s="135"/>
      <c r="H69" s="135" t="s">
        <v>12</v>
      </c>
      <c r="I69" s="135"/>
      <c r="J69" s="135"/>
      <c r="K69" s="135"/>
      <c r="L69" s="135"/>
      <c r="M69" s="135"/>
    </row>
    <row r="70" spans="1:13" ht="15" customHeight="1" x14ac:dyDescent="0.3">
      <c r="A70" s="9" t="s">
        <v>7</v>
      </c>
      <c r="B70" s="41">
        <v>37</v>
      </c>
      <c r="C70" s="41">
        <v>34</v>
      </c>
      <c r="D70" s="41">
        <v>22</v>
      </c>
      <c r="E70" s="41">
        <v>35</v>
      </c>
      <c r="F70" s="41">
        <v>32</v>
      </c>
      <c r="G70" s="41">
        <v>46</v>
      </c>
      <c r="H70" s="41">
        <v>176</v>
      </c>
      <c r="I70" s="41">
        <v>201</v>
      </c>
      <c r="J70" s="41">
        <v>313</v>
      </c>
      <c r="K70" s="41">
        <v>154</v>
      </c>
      <c r="L70" s="41">
        <v>258</v>
      </c>
      <c r="M70" s="41">
        <v>358</v>
      </c>
    </row>
    <row r="71" spans="1:13" x14ac:dyDescent="0.3">
      <c r="A71" s="9" t="s">
        <v>8</v>
      </c>
      <c r="B71" s="41">
        <v>3</v>
      </c>
      <c r="C71" s="41">
        <v>1</v>
      </c>
      <c r="D71" s="41">
        <v>5</v>
      </c>
      <c r="E71" s="41">
        <v>5</v>
      </c>
      <c r="F71" s="41">
        <v>4</v>
      </c>
      <c r="G71" s="41">
        <v>5</v>
      </c>
      <c r="H71" s="41">
        <v>14</v>
      </c>
      <c r="I71" s="41">
        <v>4</v>
      </c>
      <c r="J71" s="41">
        <v>38</v>
      </c>
      <c r="K71" s="41">
        <v>25</v>
      </c>
      <c r="L71" s="41">
        <v>21</v>
      </c>
      <c r="M71" s="41">
        <v>40</v>
      </c>
    </row>
    <row r="72" spans="1:13" x14ac:dyDescent="0.3">
      <c r="A72" s="9" t="s">
        <v>9</v>
      </c>
      <c r="B72" s="41" t="s">
        <v>4</v>
      </c>
      <c r="C72" s="41">
        <v>3</v>
      </c>
      <c r="D72" s="41">
        <v>4</v>
      </c>
      <c r="E72" s="41">
        <v>6</v>
      </c>
      <c r="F72" s="41">
        <v>9</v>
      </c>
      <c r="G72" s="41" t="s">
        <v>4</v>
      </c>
      <c r="H72" s="41" t="s">
        <v>4</v>
      </c>
      <c r="I72" s="41">
        <v>20</v>
      </c>
      <c r="J72" s="41">
        <v>38</v>
      </c>
      <c r="K72" s="41">
        <v>31</v>
      </c>
      <c r="L72" s="41">
        <v>52</v>
      </c>
      <c r="M72" s="41" t="s">
        <v>4</v>
      </c>
    </row>
    <row r="73" spans="1:13" x14ac:dyDescent="0.3">
      <c r="A73" s="9" t="s">
        <v>10</v>
      </c>
      <c r="B73" s="41">
        <v>3</v>
      </c>
      <c r="C73" s="41">
        <v>3</v>
      </c>
      <c r="D73" s="41" t="s">
        <v>4</v>
      </c>
      <c r="E73" s="41">
        <v>1</v>
      </c>
      <c r="F73" s="41">
        <v>5</v>
      </c>
      <c r="G73" s="41">
        <v>8</v>
      </c>
      <c r="H73" s="41">
        <v>9</v>
      </c>
      <c r="I73" s="41">
        <v>19</v>
      </c>
      <c r="J73" s="41" t="s">
        <v>4</v>
      </c>
      <c r="K73" s="41">
        <v>3</v>
      </c>
      <c r="L73" s="41">
        <v>52</v>
      </c>
      <c r="M73" s="41">
        <v>48</v>
      </c>
    </row>
    <row r="74" spans="1:13" x14ac:dyDescent="0.3">
      <c r="A74" s="9" t="s">
        <v>11</v>
      </c>
      <c r="B74" s="41" t="s">
        <v>4</v>
      </c>
      <c r="C74" s="41">
        <v>2</v>
      </c>
      <c r="D74" s="41">
        <v>4</v>
      </c>
      <c r="E74" s="41">
        <v>5</v>
      </c>
      <c r="F74" s="41">
        <v>15</v>
      </c>
      <c r="G74" s="41">
        <v>8</v>
      </c>
      <c r="H74" s="41" t="s">
        <v>4</v>
      </c>
      <c r="I74" s="41">
        <v>6</v>
      </c>
      <c r="J74" s="41">
        <v>22</v>
      </c>
      <c r="K74" s="41">
        <v>16</v>
      </c>
      <c r="L74" s="41">
        <v>73</v>
      </c>
      <c r="M74" s="41">
        <v>42</v>
      </c>
    </row>
    <row r="75" spans="1:13" x14ac:dyDescent="0.3">
      <c r="A75" s="9" t="s">
        <v>13</v>
      </c>
      <c r="B75" s="41">
        <v>3</v>
      </c>
      <c r="C75" s="41">
        <v>1</v>
      </c>
      <c r="D75" s="41">
        <v>1</v>
      </c>
      <c r="E75" s="41">
        <v>1</v>
      </c>
      <c r="F75" s="41">
        <v>2</v>
      </c>
      <c r="G75" s="41">
        <v>4</v>
      </c>
      <c r="H75" s="41">
        <v>15</v>
      </c>
      <c r="I75" s="41">
        <v>3</v>
      </c>
      <c r="J75" s="41">
        <v>5</v>
      </c>
      <c r="K75" s="41">
        <v>11</v>
      </c>
      <c r="L75" s="41">
        <v>8</v>
      </c>
      <c r="M75" s="41">
        <v>32</v>
      </c>
    </row>
    <row r="76" spans="1:13" x14ac:dyDescent="0.3">
      <c r="A76" s="17" t="s">
        <v>2</v>
      </c>
      <c r="B76" s="116">
        <f t="shared" ref="B76:M76" si="25">SUM(B70:B75)</f>
        <v>46</v>
      </c>
      <c r="C76" s="116">
        <f t="shared" si="25"/>
        <v>44</v>
      </c>
      <c r="D76" s="116">
        <f t="shared" si="25"/>
        <v>36</v>
      </c>
      <c r="E76" s="116">
        <f t="shared" si="25"/>
        <v>53</v>
      </c>
      <c r="F76" s="116">
        <f t="shared" si="25"/>
        <v>67</v>
      </c>
      <c r="G76" s="116">
        <f t="shared" si="25"/>
        <v>71</v>
      </c>
      <c r="H76" s="116">
        <f t="shared" si="25"/>
        <v>214</v>
      </c>
      <c r="I76" s="116">
        <f t="shared" si="25"/>
        <v>253</v>
      </c>
      <c r="J76" s="116">
        <f t="shared" si="25"/>
        <v>416</v>
      </c>
      <c r="K76" s="116">
        <f t="shared" si="25"/>
        <v>240</v>
      </c>
      <c r="L76" s="116">
        <f t="shared" si="25"/>
        <v>464</v>
      </c>
      <c r="M76" s="116">
        <f t="shared" si="25"/>
        <v>520</v>
      </c>
    </row>
    <row r="77" spans="1:13" x14ac:dyDescent="0.3">
      <c r="A77" s="48" t="s">
        <v>44</v>
      </c>
      <c r="B77" s="56"/>
      <c r="C77" s="56"/>
      <c r="D77" s="56"/>
      <c r="E77" s="56"/>
      <c r="F77" s="56"/>
      <c r="G77" s="56"/>
      <c r="H77" s="56"/>
      <c r="I77" s="56"/>
      <c r="J77" s="56"/>
      <c r="K77" s="56"/>
      <c r="L77" s="56"/>
      <c r="M77" s="56"/>
    </row>
    <row r="79" spans="1:13" x14ac:dyDescent="0.3">
      <c r="A79" s="72"/>
    </row>
  </sheetData>
  <mergeCells count="36">
    <mergeCell ref="A53:M53"/>
    <mergeCell ref="A66:M66"/>
    <mergeCell ref="H69:M69"/>
    <mergeCell ref="B69:G69"/>
    <mergeCell ref="A67:A69"/>
    <mergeCell ref="B67:G67"/>
    <mergeCell ref="H67:M67"/>
    <mergeCell ref="A54:A56"/>
    <mergeCell ref="B54:G54"/>
    <mergeCell ref="H54:M54"/>
    <mergeCell ref="B56:G56"/>
    <mergeCell ref="H56:M56"/>
    <mergeCell ref="A41:A43"/>
    <mergeCell ref="B43:G43"/>
    <mergeCell ref="H43:M43"/>
    <mergeCell ref="A40:M40"/>
    <mergeCell ref="B41:G41"/>
    <mergeCell ref="H41:M41"/>
    <mergeCell ref="A28:A30"/>
    <mergeCell ref="B28:G28"/>
    <mergeCell ref="H28:M28"/>
    <mergeCell ref="B30:G30"/>
    <mergeCell ref="H30:M30"/>
    <mergeCell ref="A27:M27"/>
    <mergeCell ref="A15:A17"/>
    <mergeCell ref="B17:G17"/>
    <mergeCell ref="H17:M17"/>
    <mergeCell ref="A14:M14"/>
    <mergeCell ref="B15:G15"/>
    <mergeCell ref="H15:M15"/>
    <mergeCell ref="A1:M1"/>
    <mergeCell ref="A2:A4"/>
    <mergeCell ref="B2:G2"/>
    <mergeCell ref="H2:M2"/>
    <mergeCell ref="B4:G4"/>
    <mergeCell ref="H4:M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C3F5-461D-496E-A311-80DEA75C3C73}">
  <sheetPr>
    <pageSetUpPr fitToPage="1"/>
  </sheetPr>
  <dimension ref="A1:H33"/>
  <sheetViews>
    <sheetView workbookViewId="0">
      <selection activeCell="H32" sqref="H32"/>
    </sheetView>
  </sheetViews>
  <sheetFormatPr defaultRowHeight="14.4" x14ac:dyDescent="0.3"/>
  <cols>
    <col min="1" max="1" width="22.5546875" customWidth="1"/>
    <col min="2" max="2" width="11.33203125" bestFit="1" customWidth="1"/>
    <col min="3" max="3" width="10.5546875" customWidth="1"/>
    <col min="4" max="5" width="10.88671875" customWidth="1"/>
    <col min="6" max="7" width="9.88671875" customWidth="1"/>
    <col min="8" max="8" width="10" customWidth="1"/>
  </cols>
  <sheetData>
    <row r="1" spans="1:8" ht="30.6" customHeight="1" x14ac:dyDescent="0.3">
      <c r="A1" s="136" t="s">
        <v>26</v>
      </c>
      <c r="B1" s="137"/>
      <c r="C1" s="137"/>
      <c r="D1" s="137"/>
      <c r="E1" s="137"/>
      <c r="F1" s="137"/>
      <c r="G1" s="137"/>
      <c r="H1" s="137"/>
    </row>
    <row r="2" spans="1:8" x14ac:dyDescent="0.3">
      <c r="A2" s="138" t="s">
        <v>14</v>
      </c>
      <c r="B2" s="138" t="s">
        <v>15</v>
      </c>
      <c r="C2" s="138"/>
      <c r="D2" s="138"/>
      <c r="E2" s="138"/>
      <c r="F2" s="138"/>
      <c r="G2" s="138"/>
      <c r="H2" s="138"/>
    </row>
    <row r="3" spans="1:8" x14ac:dyDescent="0.3">
      <c r="A3" s="138"/>
      <c r="B3" s="18" t="s">
        <v>16</v>
      </c>
      <c r="C3" s="2" t="s">
        <v>17</v>
      </c>
      <c r="D3" s="18" t="s">
        <v>18</v>
      </c>
      <c r="E3" s="2" t="s">
        <v>19</v>
      </c>
      <c r="F3" s="18" t="s">
        <v>20</v>
      </c>
      <c r="G3" s="2" t="s">
        <v>21</v>
      </c>
      <c r="H3" s="18" t="s">
        <v>22</v>
      </c>
    </row>
    <row r="4" spans="1:8" x14ac:dyDescent="0.3">
      <c r="A4" s="5" t="s">
        <v>7</v>
      </c>
      <c r="B4" s="19">
        <v>174708</v>
      </c>
      <c r="C4" s="19">
        <v>182621</v>
      </c>
      <c r="D4" s="19">
        <v>178299</v>
      </c>
      <c r="E4" s="19">
        <v>164223</v>
      </c>
      <c r="F4" s="19">
        <v>151296</v>
      </c>
      <c r="G4" s="19">
        <v>152008</v>
      </c>
      <c r="H4" s="19">
        <v>153066</v>
      </c>
    </row>
    <row r="5" spans="1:8" x14ac:dyDescent="0.3">
      <c r="A5" s="5" t="s">
        <v>8</v>
      </c>
      <c r="B5" s="19">
        <v>7590</v>
      </c>
      <c r="C5" s="19">
        <v>8580</v>
      </c>
      <c r="D5" s="19">
        <v>8339</v>
      </c>
      <c r="E5" s="19">
        <v>6315</v>
      </c>
      <c r="F5" s="19">
        <v>5417</v>
      </c>
      <c r="G5" s="19">
        <v>3915</v>
      </c>
      <c r="H5" s="19">
        <v>5176</v>
      </c>
    </row>
    <row r="6" spans="1:8" x14ac:dyDescent="0.3">
      <c r="A6" s="5" t="s">
        <v>9</v>
      </c>
      <c r="B6" s="19">
        <v>35381</v>
      </c>
      <c r="C6" s="19">
        <v>34626</v>
      </c>
      <c r="D6" s="19">
        <v>36675</v>
      </c>
      <c r="E6" s="19">
        <v>36046</v>
      </c>
      <c r="F6" s="19">
        <v>36427</v>
      </c>
      <c r="G6" s="19">
        <v>37972</v>
      </c>
      <c r="H6" s="19">
        <v>35879</v>
      </c>
    </row>
    <row r="7" spans="1:8" x14ac:dyDescent="0.3">
      <c r="A7" s="5" t="s">
        <v>10</v>
      </c>
      <c r="B7" s="19">
        <v>31219</v>
      </c>
      <c r="C7" s="19">
        <v>31400</v>
      </c>
      <c r="D7" s="19">
        <v>31131</v>
      </c>
      <c r="E7" s="19">
        <v>30707</v>
      </c>
      <c r="F7" s="19">
        <v>33047</v>
      </c>
      <c r="G7" s="19">
        <v>30091</v>
      </c>
      <c r="H7" s="19">
        <v>30911</v>
      </c>
    </row>
    <row r="8" spans="1:8" x14ac:dyDescent="0.3">
      <c r="A8" s="5" t="s">
        <v>11</v>
      </c>
      <c r="B8" s="19">
        <v>19683</v>
      </c>
      <c r="C8" s="19">
        <v>21492</v>
      </c>
      <c r="D8" s="19">
        <v>19783</v>
      </c>
      <c r="E8" s="19">
        <v>16979</v>
      </c>
      <c r="F8" s="19">
        <v>16766</v>
      </c>
      <c r="G8" s="19">
        <v>16470</v>
      </c>
      <c r="H8" s="19">
        <v>17840</v>
      </c>
    </row>
    <row r="9" spans="1:8" x14ac:dyDescent="0.3">
      <c r="A9" s="20" t="s">
        <v>13</v>
      </c>
      <c r="B9" s="21">
        <v>29932</v>
      </c>
      <c r="C9" s="21">
        <v>27715</v>
      </c>
      <c r="D9" s="21">
        <v>26691</v>
      </c>
      <c r="E9" s="21">
        <v>23720</v>
      </c>
      <c r="F9" s="21">
        <v>24119</v>
      </c>
      <c r="G9" s="21">
        <v>26803</v>
      </c>
      <c r="H9" s="21">
        <v>25496</v>
      </c>
    </row>
    <row r="10" spans="1:8" x14ac:dyDescent="0.3">
      <c r="A10" s="22" t="s">
        <v>2</v>
      </c>
      <c r="B10" s="21">
        <f>SUM(B4:B9)</f>
        <v>298513</v>
      </c>
      <c r="C10" s="21">
        <f t="shared" ref="C10:H10" si="0">SUM(C4:C9)</f>
        <v>306434</v>
      </c>
      <c r="D10" s="21">
        <f t="shared" si="0"/>
        <v>300918</v>
      </c>
      <c r="E10" s="21">
        <f t="shared" si="0"/>
        <v>277990</v>
      </c>
      <c r="F10" s="21">
        <f t="shared" si="0"/>
        <v>267072</v>
      </c>
      <c r="G10" s="21">
        <f t="shared" si="0"/>
        <v>267259</v>
      </c>
      <c r="H10" s="21">
        <f t="shared" si="0"/>
        <v>268368</v>
      </c>
    </row>
    <row r="11" spans="1:8" x14ac:dyDescent="0.3">
      <c r="A11" s="77" t="s">
        <v>59</v>
      </c>
    </row>
    <row r="13" spans="1:8" ht="29.4" customHeight="1" x14ac:dyDescent="0.3">
      <c r="A13" s="136" t="s">
        <v>27</v>
      </c>
      <c r="B13" s="137"/>
      <c r="C13" s="137"/>
      <c r="D13" s="137"/>
      <c r="E13" s="137"/>
      <c r="F13" s="137"/>
      <c r="G13" s="137"/>
      <c r="H13" s="137"/>
    </row>
    <row r="14" spans="1:8" x14ac:dyDescent="0.3">
      <c r="A14" s="138" t="s">
        <v>14</v>
      </c>
      <c r="B14" s="139" t="s">
        <v>23</v>
      </c>
      <c r="C14" s="138"/>
      <c r="D14" s="138"/>
      <c r="E14" s="138"/>
      <c r="F14" s="138"/>
      <c r="G14" s="138"/>
      <c r="H14" s="138"/>
    </row>
    <row r="15" spans="1:8" x14ac:dyDescent="0.3">
      <c r="A15" s="138"/>
      <c r="B15" s="18" t="s">
        <v>16</v>
      </c>
      <c r="C15" s="2" t="s">
        <v>17</v>
      </c>
      <c r="D15" s="18" t="s">
        <v>18</v>
      </c>
      <c r="E15" s="2" t="s">
        <v>19</v>
      </c>
      <c r="F15" s="18" t="s">
        <v>20</v>
      </c>
      <c r="G15" s="2" t="s">
        <v>21</v>
      </c>
      <c r="H15" s="18" t="s">
        <v>22</v>
      </c>
    </row>
    <row r="16" spans="1:8" x14ac:dyDescent="0.3">
      <c r="A16" s="5" t="s">
        <v>7</v>
      </c>
      <c r="B16" s="73">
        <v>20378</v>
      </c>
      <c r="C16" s="73">
        <v>20187</v>
      </c>
      <c r="D16" s="73">
        <v>18835</v>
      </c>
      <c r="E16" s="73">
        <v>16077</v>
      </c>
      <c r="F16" s="73">
        <v>14906</v>
      </c>
      <c r="G16" s="73">
        <v>15001</v>
      </c>
      <c r="H16" s="73">
        <v>15354</v>
      </c>
    </row>
    <row r="17" spans="1:8" x14ac:dyDescent="0.3">
      <c r="A17" s="5" t="s">
        <v>8</v>
      </c>
      <c r="B17" s="73">
        <v>1136</v>
      </c>
      <c r="C17" s="73">
        <v>1118</v>
      </c>
      <c r="D17" s="73">
        <v>1090</v>
      </c>
      <c r="E17" s="73">
        <v>809</v>
      </c>
      <c r="F17" s="73">
        <v>773</v>
      </c>
      <c r="G17" s="73">
        <v>622</v>
      </c>
      <c r="H17" s="73">
        <v>640</v>
      </c>
    </row>
    <row r="18" spans="1:8" x14ac:dyDescent="0.3">
      <c r="A18" s="5" t="s">
        <v>9</v>
      </c>
      <c r="B18" s="73">
        <v>4630</v>
      </c>
      <c r="C18" s="73">
        <v>4543</v>
      </c>
      <c r="D18" s="73">
        <v>4218</v>
      </c>
      <c r="E18" s="73">
        <v>3985</v>
      </c>
      <c r="F18" s="73">
        <v>3955</v>
      </c>
      <c r="G18" s="73">
        <v>3887</v>
      </c>
      <c r="H18" s="73">
        <v>3812</v>
      </c>
    </row>
    <row r="19" spans="1:8" x14ac:dyDescent="0.3">
      <c r="A19" s="5" t="s">
        <v>10</v>
      </c>
      <c r="B19" s="73">
        <v>5077</v>
      </c>
      <c r="C19" s="73">
        <v>4891</v>
      </c>
      <c r="D19" s="73">
        <v>4451</v>
      </c>
      <c r="E19" s="73">
        <v>4167</v>
      </c>
      <c r="F19" s="73">
        <v>4227</v>
      </c>
      <c r="G19" s="73">
        <v>3949</v>
      </c>
      <c r="H19" s="73">
        <v>3968</v>
      </c>
    </row>
    <row r="20" spans="1:8" x14ac:dyDescent="0.3">
      <c r="A20" s="5" t="s">
        <v>11</v>
      </c>
      <c r="B20" s="74">
        <v>3295</v>
      </c>
      <c r="C20" s="74">
        <v>3331</v>
      </c>
      <c r="D20" s="74">
        <v>3045</v>
      </c>
      <c r="E20" s="74">
        <v>2507</v>
      </c>
      <c r="F20" s="74">
        <v>2584</v>
      </c>
      <c r="G20" s="74">
        <v>2519</v>
      </c>
      <c r="H20" s="74">
        <v>2642</v>
      </c>
    </row>
    <row r="21" spans="1:8" x14ac:dyDescent="0.3">
      <c r="A21" s="20" t="s">
        <v>13</v>
      </c>
      <c r="B21" s="73">
        <v>3174</v>
      </c>
      <c r="C21" s="73">
        <v>2715</v>
      </c>
      <c r="D21" s="73">
        <v>2401</v>
      </c>
      <c r="E21" s="73">
        <v>2168</v>
      </c>
      <c r="F21" s="73">
        <v>2335</v>
      </c>
      <c r="G21" s="73">
        <v>2365</v>
      </c>
      <c r="H21" s="73">
        <v>2291</v>
      </c>
    </row>
    <row r="22" spans="1:8" x14ac:dyDescent="0.3">
      <c r="A22" s="22" t="s">
        <v>2</v>
      </c>
      <c r="B22" s="73">
        <f>SUM(B16:B21)</f>
        <v>37690</v>
      </c>
      <c r="C22" s="73">
        <f t="shared" ref="C22:H22" si="1">SUM(C16:C21)</f>
        <v>36785</v>
      </c>
      <c r="D22" s="73">
        <f t="shared" si="1"/>
        <v>34040</v>
      </c>
      <c r="E22" s="73">
        <f t="shared" si="1"/>
        <v>29713</v>
      </c>
      <c r="F22" s="73">
        <f t="shared" si="1"/>
        <v>28780</v>
      </c>
      <c r="G22" s="73">
        <f t="shared" si="1"/>
        <v>28343</v>
      </c>
      <c r="H22" s="73">
        <f t="shared" si="1"/>
        <v>28707</v>
      </c>
    </row>
    <row r="23" spans="1:8" x14ac:dyDescent="0.3">
      <c r="A23" s="48" t="s">
        <v>55</v>
      </c>
    </row>
    <row r="25" spans="1:8" ht="28.95" customHeight="1" x14ac:dyDescent="0.3">
      <c r="A25" s="136" t="s">
        <v>28</v>
      </c>
      <c r="B25" s="137"/>
      <c r="C25" s="137"/>
      <c r="D25" s="137"/>
      <c r="E25" s="137"/>
      <c r="F25" s="137"/>
      <c r="G25" s="137"/>
      <c r="H25" s="137"/>
    </row>
    <row r="26" spans="1:8" x14ac:dyDescent="0.3">
      <c r="A26" s="2" t="s">
        <v>14</v>
      </c>
      <c r="B26" s="2" t="s">
        <v>16</v>
      </c>
      <c r="C26" s="2" t="s">
        <v>17</v>
      </c>
      <c r="D26" s="2" t="s">
        <v>18</v>
      </c>
      <c r="E26" s="2" t="s">
        <v>19</v>
      </c>
      <c r="F26" s="2" t="s">
        <v>20</v>
      </c>
      <c r="G26" s="2" t="s">
        <v>21</v>
      </c>
      <c r="H26" s="2" t="s">
        <v>22</v>
      </c>
    </row>
    <row r="27" spans="1:8" x14ac:dyDescent="0.3">
      <c r="A27" s="5" t="s">
        <v>7</v>
      </c>
      <c r="B27" s="23">
        <f>B4/B16</f>
        <v>8.5733634311512414</v>
      </c>
      <c r="C27" s="23">
        <f t="shared" ref="C27:H27" si="2">C4/C16</f>
        <v>9.0464655471342947</v>
      </c>
      <c r="D27" s="23">
        <f t="shared" si="2"/>
        <v>9.4663658083355458</v>
      </c>
      <c r="E27" s="23">
        <f t="shared" si="2"/>
        <v>10.214778876656093</v>
      </c>
      <c r="F27" s="23">
        <f t="shared" si="2"/>
        <v>10.150006708707902</v>
      </c>
      <c r="G27" s="23">
        <f t="shared" si="2"/>
        <v>10.133191120591961</v>
      </c>
      <c r="H27" s="23">
        <f t="shared" si="2"/>
        <v>9.9691285658460345</v>
      </c>
    </row>
    <row r="28" spans="1:8" x14ac:dyDescent="0.3">
      <c r="A28" s="5" t="s">
        <v>8</v>
      </c>
      <c r="B28" s="23">
        <f t="shared" ref="B28:H32" si="3">B5/B17</f>
        <v>6.681338028169014</v>
      </c>
      <c r="C28" s="23">
        <f t="shared" si="3"/>
        <v>7.6744186046511631</v>
      </c>
      <c r="D28" s="23">
        <f t="shared" si="3"/>
        <v>7.6504587155963302</v>
      </c>
      <c r="E28" s="23">
        <f t="shared" si="3"/>
        <v>7.8059332509270707</v>
      </c>
      <c r="F28" s="23">
        <f t="shared" si="3"/>
        <v>7.0077619663648125</v>
      </c>
      <c r="G28" s="23">
        <f t="shared" si="3"/>
        <v>6.294212218649518</v>
      </c>
      <c r="H28" s="23">
        <f t="shared" si="3"/>
        <v>8.0875000000000004</v>
      </c>
    </row>
    <row r="29" spans="1:8" x14ac:dyDescent="0.3">
      <c r="A29" s="5" t="s">
        <v>9</v>
      </c>
      <c r="B29" s="23">
        <f t="shared" si="3"/>
        <v>7.6416846652267818</v>
      </c>
      <c r="C29" s="23">
        <f t="shared" si="3"/>
        <v>7.6218357913273165</v>
      </c>
      <c r="D29" s="23">
        <f t="shared" si="3"/>
        <v>8.6948790896159309</v>
      </c>
      <c r="E29" s="23">
        <f t="shared" si="3"/>
        <v>9.0454203262233381</v>
      </c>
      <c r="F29" s="23">
        <f t="shared" si="3"/>
        <v>9.2103666245259159</v>
      </c>
      <c r="G29" s="23">
        <f t="shared" si="3"/>
        <v>9.7689735014149726</v>
      </c>
      <c r="H29" s="23">
        <f t="shared" si="3"/>
        <v>9.412119622245541</v>
      </c>
    </row>
    <row r="30" spans="1:8" x14ac:dyDescent="0.3">
      <c r="A30" s="5" t="s">
        <v>10</v>
      </c>
      <c r="B30" s="23">
        <f t="shared" si="3"/>
        <v>6.1491038014575539</v>
      </c>
      <c r="C30" s="23">
        <f t="shared" si="3"/>
        <v>6.4199550194234307</v>
      </c>
      <c r="D30" s="23">
        <f t="shared" si="3"/>
        <v>6.9941586160413394</v>
      </c>
      <c r="E30" s="23">
        <f t="shared" si="3"/>
        <v>7.3690904727621787</v>
      </c>
      <c r="F30" s="23">
        <f t="shared" si="3"/>
        <v>7.8180742843624316</v>
      </c>
      <c r="G30" s="23">
        <f t="shared" si="3"/>
        <v>7.619903773107116</v>
      </c>
      <c r="H30" s="23">
        <f t="shared" si="3"/>
        <v>7.790070564516129</v>
      </c>
    </row>
    <row r="31" spans="1:8" x14ac:dyDescent="0.3">
      <c r="A31" s="5" t="s">
        <v>11</v>
      </c>
      <c r="B31" s="23">
        <f t="shared" si="3"/>
        <v>5.9735963581183613</v>
      </c>
      <c r="C31" s="23">
        <f t="shared" si="3"/>
        <v>6.4521164815370762</v>
      </c>
      <c r="D31" s="23">
        <f t="shared" si="3"/>
        <v>6.4968801313628903</v>
      </c>
      <c r="E31" s="23">
        <f t="shared" si="3"/>
        <v>6.7726366174710808</v>
      </c>
      <c r="F31" s="23">
        <f t="shared" si="3"/>
        <v>6.4883900928792571</v>
      </c>
      <c r="G31" s="23">
        <f t="shared" si="3"/>
        <v>6.5383088527193332</v>
      </c>
      <c r="H31" s="23">
        <f t="shared" si="3"/>
        <v>6.7524602573807719</v>
      </c>
    </row>
    <row r="32" spans="1:8" x14ac:dyDescent="0.3">
      <c r="A32" s="20" t="s">
        <v>13</v>
      </c>
      <c r="B32" s="23">
        <f t="shared" si="3"/>
        <v>9.4303717706364214</v>
      </c>
      <c r="C32" s="23">
        <f t="shared" si="3"/>
        <v>10.208103130755065</v>
      </c>
      <c r="D32" s="23">
        <f t="shared" si="3"/>
        <v>11.11661807580175</v>
      </c>
      <c r="E32" s="23">
        <f t="shared" si="3"/>
        <v>10.940959409594097</v>
      </c>
      <c r="F32" s="23">
        <f t="shared" si="3"/>
        <v>10.32933618843683</v>
      </c>
      <c r="G32" s="23">
        <f t="shared" si="3"/>
        <v>11.333192389006342</v>
      </c>
      <c r="H32" s="23">
        <f t="shared" si="3"/>
        <v>11.128764731558272</v>
      </c>
    </row>
    <row r="33" spans="1:1" x14ac:dyDescent="0.3">
      <c r="A33" s="48" t="s">
        <v>55</v>
      </c>
    </row>
  </sheetData>
  <mergeCells count="7">
    <mergeCell ref="A25:H25"/>
    <mergeCell ref="A1:H1"/>
    <mergeCell ref="A2:A3"/>
    <mergeCell ref="B2:H2"/>
    <mergeCell ref="A13:H13"/>
    <mergeCell ref="A14:A15"/>
    <mergeCell ref="B14:H14"/>
  </mergeCells>
  <pageMargins left="0.7" right="0.7" top="0.75" bottom="0.75" header="0.3" footer="0.3"/>
  <pageSetup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11DB-DA45-47E1-8498-C859B5289D21}">
  <dimension ref="A1:H33"/>
  <sheetViews>
    <sheetView workbookViewId="0">
      <selection activeCell="H32" sqref="H32"/>
    </sheetView>
  </sheetViews>
  <sheetFormatPr defaultRowHeight="14.4" x14ac:dyDescent="0.3"/>
  <cols>
    <col min="1" max="1" width="23.6640625" customWidth="1"/>
  </cols>
  <sheetData>
    <row r="1" spans="1:8" ht="29.4" customHeight="1" x14ac:dyDescent="0.3">
      <c r="A1" s="136" t="s">
        <v>29</v>
      </c>
      <c r="B1" s="137"/>
      <c r="C1" s="137"/>
      <c r="D1" s="137"/>
      <c r="E1" s="137"/>
      <c r="F1" s="137"/>
      <c r="G1" s="137"/>
      <c r="H1" s="137"/>
    </row>
    <row r="2" spans="1:8" x14ac:dyDescent="0.3">
      <c r="A2" s="140" t="s">
        <v>14</v>
      </c>
      <c r="B2" s="140" t="s">
        <v>15</v>
      </c>
      <c r="C2" s="140"/>
      <c r="D2" s="140"/>
      <c r="E2" s="140"/>
      <c r="F2" s="140"/>
      <c r="G2" s="140"/>
      <c r="H2" s="140"/>
    </row>
    <row r="3" spans="1:8" x14ac:dyDescent="0.3">
      <c r="A3" s="140"/>
      <c r="B3" s="28" t="s">
        <v>16</v>
      </c>
      <c r="C3" s="11" t="s">
        <v>17</v>
      </c>
      <c r="D3" s="28" t="s">
        <v>18</v>
      </c>
      <c r="E3" s="11" t="s">
        <v>19</v>
      </c>
      <c r="F3" s="28" t="s">
        <v>20</v>
      </c>
      <c r="G3" s="11" t="s">
        <v>21</v>
      </c>
      <c r="H3" s="28" t="s">
        <v>22</v>
      </c>
    </row>
    <row r="4" spans="1:8" x14ac:dyDescent="0.3">
      <c r="A4" s="24" t="s">
        <v>7</v>
      </c>
      <c r="B4" s="15">
        <v>26704</v>
      </c>
      <c r="C4" s="15">
        <v>26175</v>
      </c>
      <c r="D4" s="15">
        <v>27064</v>
      </c>
      <c r="E4" s="15">
        <v>24160</v>
      </c>
      <c r="F4" s="15">
        <v>24223</v>
      </c>
      <c r="G4" s="15">
        <v>28276</v>
      </c>
      <c r="H4" s="15">
        <v>28355</v>
      </c>
    </row>
    <row r="5" spans="1:8" x14ac:dyDescent="0.3">
      <c r="A5" s="24" t="s">
        <v>8</v>
      </c>
      <c r="B5" s="15">
        <v>700</v>
      </c>
      <c r="C5" s="15">
        <v>929</v>
      </c>
      <c r="D5" s="15">
        <v>713</v>
      </c>
      <c r="E5" s="15">
        <v>575</v>
      </c>
      <c r="F5" s="15">
        <v>548</v>
      </c>
      <c r="G5" s="15">
        <v>1559</v>
      </c>
      <c r="H5" s="15">
        <v>777</v>
      </c>
    </row>
    <row r="6" spans="1:8" x14ac:dyDescent="0.3">
      <c r="A6" s="24" t="s">
        <v>9</v>
      </c>
      <c r="B6" s="15">
        <v>6488</v>
      </c>
      <c r="C6" s="15">
        <v>6846</v>
      </c>
      <c r="D6" s="15">
        <v>7414</v>
      </c>
      <c r="E6" s="15">
        <v>7734</v>
      </c>
      <c r="F6" s="15">
        <v>8169</v>
      </c>
      <c r="G6" s="15">
        <v>7254</v>
      </c>
      <c r="H6" s="15">
        <v>7296</v>
      </c>
    </row>
    <row r="7" spans="1:8" x14ac:dyDescent="0.3">
      <c r="A7" s="24" t="s">
        <v>10</v>
      </c>
      <c r="B7" s="15">
        <v>4029</v>
      </c>
      <c r="C7" s="15">
        <v>3253</v>
      </c>
      <c r="D7" s="15">
        <v>4461</v>
      </c>
      <c r="E7" s="15">
        <v>3418</v>
      </c>
      <c r="F7" s="15">
        <v>3469</v>
      </c>
      <c r="G7" s="15">
        <v>3825</v>
      </c>
      <c r="H7" s="15">
        <v>4721</v>
      </c>
    </row>
    <row r="8" spans="1:8" x14ac:dyDescent="0.3">
      <c r="A8" s="24" t="s">
        <v>11</v>
      </c>
      <c r="B8" s="15">
        <v>3961</v>
      </c>
      <c r="C8" s="15">
        <v>4424</v>
      </c>
      <c r="D8" s="15">
        <v>4987</v>
      </c>
      <c r="E8" s="15">
        <v>4834</v>
      </c>
      <c r="F8" s="15">
        <v>6042</v>
      </c>
      <c r="G8" s="15">
        <v>5616</v>
      </c>
      <c r="H8" s="15">
        <v>5827</v>
      </c>
    </row>
    <row r="9" spans="1:8" x14ac:dyDescent="0.3">
      <c r="A9" s="26" t="s">
        <v>13</v>
      </c>
      <c r="B9" s="30">
        <v>5343</v>
      </c>
      <c r="C9" s="30">
        <v>5353</v>
      </c>
      <c r="D9" s="30">
        <v>3705</v>
      </c>
      <c r="E9" s="30">
        <v>2683</v>
      </c>
      <c r="F9" s="30">
        <v>3441</v>
      </c>
      <c r="G9" s="30">
        <v>4306</v>
      </c>
      <c r="H9" s="30">
        <v>4573</v>
      </c>
    </row>
    <row r="10" spans="1:8" x14ac:dyDescent="0.3">
      <c r="A10" s="27" t="s">
        <v>2</v>
      </c>
      <c r="B10" s="30">
        <f>SUM(B4:B9)</f>
        <v>47225</v>
      </c>
      <c r="C10" s="30">
        <f t="shared" ref="C10:H10" si="0">SUM(C4:C9)</f>
        <v>46980</v>
      </c>
      <c r="D10" s="30">
        <f t="shared" si="0"/>
        <v>48344</v>
      </c>
      <c r="E10" s="30">
        <f t="shared" si="0"/>
        <v>43404</v>
      </c>
      <c r="F10" s="30">
        <f t="shared" si="0"/>
        <v>45892</v>
      </c>
      <c r="G10" s="30">
        <f t="shared" si="0"/>
        <v>50836</v>
      </c>
      <c r="H10" s="30">
        <f t="shared" si="0"/>
        <v>51549</v>
      </c>
    </row>
    <row r="11" spans="1:8" x14ac:dyDescent="0.3">
      <c r="A11" s="77" t="s">
        <v>59</v>
      </c>
    </row>
    <row r="13" spans="1:8" ht="32.4" customHeight="1" x14ac:dyDescent="0.3">
      <c r="A13" s="136" t="s">
        <v>56</v>
      </c>
      <c r="B13" s="137"/>
      <c r="C13" s="137"/>
      <c r="D13" s="137"/>
      <c r="E13" s="137"/>
      <c r="F13" s="137"/>
      <c r="G13" s="137"/>
      <c r="H13" s="137"/>
    </row>
    <row r="14" spans="1:8" x14ac:dyDescent="0.3">
      <c r="A14" s="140" t="s">
        <v>14</v>
      </c>
      <c r="B14" s="141" t="s">
        <v>23</v>
      </c>
      <c r="C14" s="140"/>
      <c r="D14" s="140"/>
      <c r="E14" s="140"/>
      <c r="F14" s="140"/>
      <c r="G14" s="140"/>
      <c r="H14" s="140"/>
    </row>
    <row r="15" spans="1:8" x14ac:dyDescent="0.3">
      <c r="A15" s="140"/>
      <c r="B15" s="28" t="s">
        <v>16</v>
      </c>
      <c r="C15" s="11" t="s">
        <v>17</v>
      </c>
      <c r="D15" s="28" t="s">
        <v>18</v>
      </c>
      <c r="E15" s="11" t="s">
        <v>19</v>
      </c>
      <c r="F15" s="28" t="s">
        <v>20</v>
      </c>
      <c r="G15" s="11" t="s">
        <v>21</v>
      </c>
      <c r="H15" s="28" t="s">
        <v>22</v>
      </c>
    </row>
    <row r="16" spans="1:8" x14ac:dyDescent="0.3">
      <c r="A16" s="24" t="s">
        <v>7</v>
      </c>
      <c r="B16" s="15">
        <v>2766</v>
      </c>
      <c r="C16" s="15">
        <v>2578</v>
      </c>
      <c r="D16" s="15">
        <v>2324</v>
      </c>
      <c r="E16" s="15">
        <v>2055</v>
      </c>
      <c r="F16" s="15">
        <v>1821</v>
      </c>
      <c r="G16" s="15">
        <v>2240</v>
      </c>
      <c r="H16" s="15">
        <v>2178</v>
      </c>
    </row>
    <row r="17" spans="1:8" x14ac:dyDescent="0.3">
      <c r="A17" s="24" t="s">
        <v>8</v>
      </c>
      <c r="B17" s="15">
        <v>60</v>
      </c>
      <c r="C17" s="15">
        <v>84</v>
      </c>
      <c r="D17" s="15">
        <v>28</v>
      </c>
      <c r="E17" s="15">
        <v>30</v>
      </c>
      <c r="F17" s="15">
        <v>29</v>
      </c>
      <c r="G17" s="15">
        <v>39</v>
      </c>
      <c r="H17" s="15">
        <v>55</v>
      </c>
    </row>
    <row r="18" spans="1:8" x14ac:dyDescent="0.3">
      <c r="A18" s="24" t="s">
        <v>9</v>
      </c>
      <c r="B18" s="15">
        <v>738</v>
      </c>
      <c r="C18" s="15">
        <v>874</v>
      </c>
      <c r="D18" s="15">
        <v>764</v>
      </c>
      <c r="E18" s="15">
        <v>675</v>
      </c>
      <c r="F18" s="15">
        <v>769</v>
      </c>
      <c r="G18" s="15">
        <v>683</v>
      </c>
      <c r="H18" s="15">
        <v>692</v>
      </c>
    </row>
    <row r="19" spans="1:8" x14ac:dyDescent="0.3">
      <c r="A19" s="24" t="s">
        <v>10</v>
      </c>
      <c r="B19" s="15">
        <v>495</v>
      </c>
      <c r="C19" s="15">
        <v>439</v>
      </c>
      <c r="D19" s="15">
        <v>372</v>
      </c>
      <c r="E19" s="15">
        <v>318</v>
      </c>
      <c r="F19" s="15">
        <v>342</v>
      </c>
      <c r="G19" s="15">
        <v>415</v>
      </c>
      <c r="H19" s="15">
        <v>489</v>
      </c>
    </row>
    <row r="20" spans="1:8" x14ac:dyDescent="0.3">
      <c r="A20" s="24" t="s">
        <v>11</v>
      </c>
      <c r="B20" s="15">
        <v>453</v>
      </c>
      <c r="C20" s="15">
        <v>463</v>
      </c>
      <c r="D20" s="15">
        <v>455</v>
      </c>
      <c r="E20" s="15">
        <v>417</v>
      </c>
      <c r="F20" s="15">
        <v>464</v>
      </c>
      <c r="G20" s="15">
        <v>445</v>
      </c>
      <c r="H20" s="15">
        <v>458</v>
      </c>
    </row>
    <row r="21" spans="1:8" x14ac:dyDescent="0.3">
      <c r="A21" s="26" t="s">
        <v>13</v>
      </c>
      <c r="B21" s="15">
        <v>469</v>
      </c>
      <c r="C21" s="15">
        <v>374</v>
      </c>
      <c r="D21" s="15">
        <v>279</v>
      </c>
      <c r="E21" s="15">
        <v>221</v>
      </c>
      <c r="F21" s="15">
        <v>264</v>
      </c>
      <c r="G21" s="15">
        <v>285</v>
      </c>
      <c r="H21" s="15">
        <v>262</v>
      </c>
    </row>
    <row r="22" spans="1:8" x14ac:dyDescent="0.3">
      <c r="A22" s="27" t="s">
        <v>2</v>
      </c>
      <c r="B22" s="15">
        <f>SUM(B16:B21)</f>
        <v>4981</v>
      </c>
      <c r="C22" s="15">
        <f t="shared" ref="C22:H22" si="1">SUM(C16:C21)</f>
        <v>4812</v>
      </c>
      <c r="D22" s="15">
        <f t="shared" si="1"/>
        <v>4222</v>
      </c>
      <c r="E22" s="15">
        <f t="shared" si="1"/>
        <v>3716</v>
      </c>
      <c r="F22" s="15">
        <f t="shared" si="1"/>
        <v>3689</v>
      </c>
      <c r="G22" s="15">
        <f t="shared" si="1"/>
        <v>4107</v>
      </c>
      <c r="H22" s="15">
        <f t="shared" si="1"/>
        <v>4134</v>
      </c>
    </row>
    <row r="23" spans="1:8" x14ac:dyDescent="0.3">
      <c r="A23" s="48" t="s">
        <v>55</v>
      </c>
    </row>
    <row r="25" spans="1:8" ht="28.95" customHeight="1" x14ac:dyDescent="0.3">
      <c r="A25" s="136" t="s">
        <v>30</v>
      </c>
      <c r="B25" s="137"/>
      <c r="C25" s="137"/>
      <c r="D25" s="137"/>
      <c r="E25" s="137"/>
      <c r="F25" s="137"/>
      <c r="G25" s="137"/>
      <c r="H25" s="137"/>
    </row>
    <row r="26" spans="1:8" x14ac:dyDescent="0.3">
      <c r="A26" s="11" t="s">
        <v>14</v>
      </c>
      <c r="B26" s="11" t="s">
        <v>16</v>
      </c>
      <c r="C26" s="11" t="s">
        <v>17</v>
      </c>
      <c r="D26" s="11" t="s">
        <v>18</v>
      </c>
      <c r="E26" s="11" t="s">
        <v>19</v>
      </c>
      <c r="F26" s="11" t="s">
        <v>20</v>
      </c>
      <c r="G26" s="11" t="s">
        <v>21</v>
      </c>
      <c r="H26" s="11" t="s">
        <v>22</v>
      </c>
    </row>
    <row r="27" spans="1:8" x14ac:dyDescent="0.3">
      <c r="A27" s="24" t="s">
        <v>7</v>
      </c>
      <c r="B27" s="25">
        <f>B4/B16</f>
        <v>9.6543745480838759</v>
      </c>
      <c r="C27" s="25">
        <f t="shared" ref="C27:H27" si="2">C4/C16</f>
        <v>10.15321955003879</v>
      </c>
      <c r="D27" s="25">
        <f t="shared" si="2"/>
        <v>11.645438898450946</v>
      </c>
      <c r="E27" s="25">
        <f t="shared" si="2"/>
        <v>11.75669099756691</v>
      </c>
      <c r="F27" s="25">
        <f t="shared" si="2"/>
        <v>13.30203185063152</v>
      </c>
      <c r="G27" s="25">
        <f t="shared" si="2"/>
        <v>12.623214285714285</v>
      </c>
      <c r="H27" s="25">
        <f t="shared" si="2"/>
        <v>13.0188246097337</v>
      </c>
    </row>
    <row r="28" spans="1:8" x14ac:dyDescent="0.3">
      <c r="A28" s="24" t="s">
        <v>8</v>
      </c>
      <c r="B28" s="25">
        <f t="shared" ref="B28:H32" si="3">B5/B17</f>
        <v>11.666666666666666</v>
      </c>
      <c r="C28" s="25">
        <f t="shared" si="3"/>
        <v>11.05952380952381</v>
      </c>
      <c r="D28" s="25">
        <f t="shared" si="3"/>
        <v>25.464285714285715</v>
      </c>
      <c r="E28" s="25">
        <f t="shared" si="3"/>
        <v>19.166666666666668</v>
      </c>
      <c r="F28" s="25">
        <f t="shared" si="3"/>
        <v>18.896551724137932</v>
      </c>
      <c r="G28" s="25">
        <f t="shared" si="3"/>
        <v>39.974358974358971</v>
      </c>
      <c r="H28" s="25">
        <f t="shared" si="3"/>
        <v>14.127272727272727</v>
      </c>
    </row>
    <row r="29" spans="1:8" x14ac:dyDescent="0.3">
      <c r="A29" s="24" t="s">
        <v>9</v>
      </c>
      <c r="B29" s="25">
        <f t="shared" si="3"/>
        <v>8.7913279132791331</v>
      </c>
      <c r="C29" s="25">
        <f t="shared" si="3"/>
        <v>7.832951945080092</v>
      </c>
      <c r="D29" s="25">
        <f t="shared" si="3"/>
        <v>9.7041884816753932</v>
      </c>
      <c r="E29" s="25">
        <f t="shared" si="3"/>
        <v>11.457777777777778</v>
      </c>
      <c r="F29" s="25">
        <f t="shared" si="3"/>
        <v>10.622886866059819</v>
      </c>
      <c r="G29" s="25">
        <f t="shared" si="3"/>
        <v>10.620790629575403</v>
      </c>
      <c r="H29" s="25">
        <f t="shared" si="3"/>
        <v>10.543352601156069</v>
      </c>
    </row>
    <row r="30" spans="1:8" x14ac:dyDescent="0.3">
      <c r="A30" s="24" t="s">
        <v>10</v>
      </c>
      <c r="B30" s="25">
        <f t="shared" si="3"/>
        <v>8.1393939393939387</v>
      </c>
      <c r="C30" s="25">
        <f t="shared" si="3"/>
        <v>7.4100227790432802</v>
      </c>
      <c r="D30" s="25">
        <f t="shared" si="3"/>
        <v>11.991935483870968</v>
      </c>
      <c r="E30" s="25">
        <f t="shared" si="3"/>
        <v>10.748427672955975</v>
      </c>
      <c r="F30" s="25">
        <f t="shared" si="3"/>
        <v>10.14327485380117</v>
      </c>
      <c r="G30" s="25">
        <f t="shared" si="3"/>
        <v>9.2168674698795172</v>
      </c>
      <c r="H30" s="25">
        <f t="shared" si="3"/>
        <v>9.6543967280163603</v>
      </c>
    </row>
    <row r="31" spans="1:8" x14ac:dyDescent="0.3">
      <c r="A31" s="24" t="s">
        <v>11</v>
      </c>
      <c r="B31" s="25">
        <f t="shared" si="3"/>
        <v>8.7439293598233991</v>
      </c>
      <c r="C31" s="25">
        <f t="shared" si="3"/>
        <v>9.5550755939524841</v>
      </c>
      <c r="D31" s="25">
        <f t="shared" si="3"/>
        <v>10.960439560439561</v>
      </c>
      <c r="E31" s="25">
        <f t="shared" si="3"/>
        <v>11.59232613908873</v>
      </c>
      <c r="F31" s="25">
        <f t="shared" si="3"/>
        <v>13.021551724137931</v>
      </c>
      <c r="G31" s="25">
        <f t="shared" si="3"/>
        <v>12.620224719101124</v>
      </c>
      <c r="H31" s="25">
        <f t="shared" si="3"/>
        <v>12.722707423580786</v>
      </c>
    </row>
    <row r="32" spans="1:8" x14ac:dyDescent="0.3">
      <c r="A32" s="26" t="s">
        <v>13</v>
      </c>
      <c r="B32" s="25">
        <f t="shared" si="3"/>
        <v>11.392324093816631</v>
      </c>
      <c r="C32" s="25">
        <f t="shared" si="3"/>
        <v>14.31283422459893</v>
      </c>
      <c r="D32" s="25">
        <f t="shared" si="3"/>
        <v>13.279569892473118</v>
      </c>
      <c r="E32" s="25">
        <f t="shared" si="3"/>
        <v>12.140271493212669</v>
      </c>
      <c r="F32" s="25">
        <f t="shared" si="3"/>
        <v>13.034090909090908</v>
      </c>
      <c r="G32" s="25">
        <f t="shared" si="3"/>
        <v>15.108771929824561</v>
      </c>
      <c r="H32" s="25">
        <f t="shared" si="3"/>
        <v>17.454198473282442</v>
      </c>
    </row>
    <row r="33" spans="1:1" x14ac:dyDescent="0.3">
      <c r="A33" s="48" t="s">
        <v>55</v>
      </c>
    </row>
  </sheetData>
  <mergeCells count="7">
    <mergeCell ref="A25:H25"/>
    <mergeCell ref="A1:H1"/>
    <mergeCell ref="A2:A3"/>
    <mergeCell ref="B2:H2"/>
    <mergeCell ref="A13:H13"/>
    <mergeCell ref="A14:A15"/>
    <mergeCell ref="B14:H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D5D0-9A92-4089-8A53-3510B9DD6B47}">
  <dimension ref="A1:H34"/>
  <sheetViews>
    <sheetView workbookViewId="0">
      <selection activeCell="H22" sqref="B22:H22"/>
    </sheetView>
  </sheetViews>
  <sheetFormatPr defaultRowHeight="14.4" x14ac:dyDescent="0.3"/>
  <cols>
    <col min="1" max="1" width="20.109375" bestFit="1" customWidth="1"/>
    <col min="2" max="4" width="10.33203125" bestFit="1" customWidth="1"/>
    <col min="5" max="8" width="9.33203125" bestFit="1" customWidth="1"/>
  </cols>
  <sheetData>
    <row r="1" spans="1:8" ht="29.4" customHeight="1" x14ac:dyDescent="0.3">
      <c r="A1" s="136" t="s">
        <v>57</v>
      </c>
      <c r="B1" s="137"/>
      <c r="C1" s="137"/>
      <c r="D1" s="137"/>
      <c r="E1" s="137"/>
      <c r="F1" s="137"/>
      <c r="G1" s="137"/>
      <c r="H1" s="137"/>
    </row>
    <row r="2" spans="1:8" x14ac:dyDescent="0.3">
      <c r="A2" s="140" t="s">
        <v>14</v>
      </c>
      <c r="B2" s="140" t="s">
        <v>15</v>
      </c>
      <c r="C2" s="140"/>
      <c r="D2" s="140"/>
      <c r="E2" s="140"/>
      <c r="F2" s="140"/>
      <c r="G2" s="140"/>
      <c r="H2" s="140"/>
    </row>
    <row r="3" spans="1:8" x14ac:dyDescent="0.3">
      <c r="A3" s="140"/>
      <c r="B3" s="28" t="s">
        <v>16</v>
      </c>
      <c r="C3" s="11" t="s">
        <v>17</v>
      </c>
      <c r="D3" s="28" t="s">
        <v>18</v>
      </c>
      <c r="E3" s="11" t="s">
        <v>19</v>
      </c>
      <c r="F3" s="28" t="s">
        <v>20</v>
      </c>
      <c r="G3" s="11" t="s">
        <v>21</v>
      </c>
      <c r="H3" s="28" t="s">
        <v>22</v>
      </c>
    </row>
    <row r="4" spans="1:8" x14ac:dyDescent="0.3">
      <c r="A4" s="24" t="s">
        <v>7</v>
      </c>
      <c r="B4" s="15">
        <v>10884</v>
      </c>
      <c r="C4" s="15">
        <v>11547</v>
      </c>
      <c r="D4" s="15">
        <v>10614</v>
      </c>
      <c r="E4" s="15">
        <v>9339</v>
      </c>
      <c r="F4" s="15">
        <v>6996</v>
      </c>
      <c r="G4" s="15">
        <v>7934</v>
      </c>
      <c r="H4" s="15">
        <v>9595</v>
      </c>
    </row>
    <row r="5" spans="1:8" x14ac:dyDescent="0.3">
      <c r="A5" s="24" t="s">
        <v>8</v>
      </c>
      <c r="B5" s="15">
        <v>290</v>
      </c>
      <c r="C5" s="15">
        <v>296</v>
      </c>
      <c r="D5" s="15">
        <v>510</v>
      </c>
      <c r="E5" s="15">
        <v>547</v>
      </c>
      <c r="F5" s="15">
        <v>269</v>
      </c>
      <c r="G5" s="15">
        <v>433</v>
      </c>
      <c r="H5" s="15">
        <v>745</v>
      </c>
    </row>
    <row r="6" spans="1:8" x14ac:dyDescent="0.3">
      <c r="A6" s="24" t="s">
        <v>9</v>
      </c>
      <c r="B6" s="15">
        <v>1616</v>
      </c>
      <c r="C6" s="15">
        <v>2618</v>
      </c>
      <c r="D6" s="15">
        <v>2425</v>
      </c>
      <c r="E6" s="15">
        <v>1094</v>
      </c>
      <c r="F6" s="15">
        <v>1455</v>
      </c>
      <c r="G6" s="15">
        <v>1215</v>
      </c>
      <c r="H6" s="15">
        <v>1862</v>
      </c>
    </row>
    <row r="7" spans="1:8" x14ac:dyDescent="0.3">
      <c r="A7" s="24" t="s">
        <v>10</v>
      </c>
      <c r="B7" s="15">
        <v>772</v>
      </c>
      <c r="C7" s="15">
        <v>740</v>
      </c>
      <c r="D7" s="15">
        <v>626</v>
      </c>
      <c r="E7" s="15">
        <v>672</v>
      </c>
      <c r="F7" s="15">
        <v>568</v>
      </c>
      <c r="G7" s="15">
        <v>791</v>
      </c>
      <c r="H7" s="15">
        <v>1381</v>
      </c>
    </row>
    <row r="8" spans="1:8" x14ac:dyDescent="0.3">
      <c r="A8" s="24" t="s">
        <v>11</v>
      </c>
      <c r="B8" s="15">
        <v>1668</v>
      </c>
      <c r="C8" s="15">
        <v>2020</v>
      </c>
      <c r="D8" s="15">
        <v>2449</v>
      </c>
      <c r="E8" s="15">
        <v>1954</v>
      </c>
      <c r="F8" s="15">
        <v>1389</v>
      </c>
      <c r="G8" s="15">
        <v>2162</v>
      </c>
      <c r="H8" s="15">
        <v>1840</v>
      </c>
    </row>
    <row r="9" spans="1:8" x14ac:dyDescent="0.3">
      <c r="A9" s="26" t="s">
        <v>13</v>
      </c>
      <c r="B9" s="30">
        <v>2356</v>
      </c>
      <c r="C9" s="30">
        <v>1625</v>
      </c>
      <c r="D9" s="30">
        <v>1098</v>
      </c>
      <c r="E9" s="30">
        <v>567</v>
      </c>
      <c r="F9" s="30">
        <v>1206</v>
      </c>
      <c r="G9" s="30">
        <v>1307</v>
      </c>
      <c r="H9" s="30">
        <v>887</v>
      </c>
    </row>
    <row r="10" spans="1:8" x14ac:dyDescent="0.3">
      <c r="A10" s="27" t="s">
        <v>2</v>
      </c>
      <c r="B10" s="30">
        <f>SUM(B4:B9)</f>
        <v>17586</v>
      </c>
      <c r="C10" s="30">
        <f t="shared" ref="C10:H10" si="0">SUM(C4:C9)</f>
        <v>18846</v>
      </c>
      <c r="D10" s="30">
        <f t="shared" si="0"/>
        <v>17722</v>
      </c>
      <c r="E10" s="30">
        <f t="shared" si="0"/>
        <v>14173</v>
      </c>
      <c r="F10" s="30">
        <f t="shared" si="0"/>
        <v>11883</v>
      </c>
      <c r="G10" s="30">
        <f t="shared" si="0"/>
        <v>13842</v>
      </c>
      <c r="H10" s="30">
        <f t="shared" si="0"/>
        <v>16310</v>
      </c>
    </row>
    <row r="11" spans="1:8" x14ac:dyDescent="0.3">
      <c r="A11" s="48" t="s">
        <v>55</v>
      </c>
      <c r="B11" s="58"/>
      <c r="C11" s="58"/>
      <c r="D11" s="58"/>
      <c r="E11" s="58"/>
      <c r="F11" s="58"/>
      <c r="G11" s="58"/>
      <c r="H11" s="58"/>
    </row>
    <row r="12" spans="1:8" x14ac:dyDescent="0.3">
      <c r="A12" s="59"/>
      <c r="B12" s="58"/>
      <c r="C12" s="58"/>
      <c r="D12" s="58"/>
      <c r="E12" s="58"/>
      <c r="F12" s="58"/>
      <c r="G12" s="58"/>
      <c r="H12" s="58"/>
    </row>
    <row r="13" spans="1:8" ht="34.5" customHeight="1" x14ac:dyDescent="0.3">
      <c r="A13" s="136" t="s">
        <v>31</v>
      </c>
      <c r="B13" s="137"/>
      <c r="C13" s="137"/>
      <c r="D13" s="137"/>
      <c r="E13" s="137"/>
      <c r="F13" s="137"/>
      <c r="G13" s="137"/>
      <c r="H13" s="137"/>
    </row>
    <row r="14" spans="1:8" x14ac:dyDescent="0.3">
      <c r="A14" s="140" t="s">
        <v>14</v>
      </c>
      <c r="B14" s="141" t="s">
        <v>23</v>
      </c>
      <c r="C14" s="140"/>
      <c r="D14" s="140"/>
      <c r="E14" s="140"/>
      <c r="F14" s="140"/>
      <c r="G14" s="140"/>
      <c r="H14" s="140"/>
    </row>
    <row r="15" spans="1:8" x14ac:dyDescent="0.3">
      <c r="A15" s="140"/>
      <c r="B15" s="28" t="s">
        <v>16</v>
      </c>
      <c r="C15" s="11" t="s">
        <v>17</v>
      </c>
      <c r="D15" s="28" t="s">
        <v>18</v>
      </c>
      <c r="E15" s="11" t="s">
        <v>19</v>
      </c>
      <c r="F15" s="28" t="s">
        <v>20</v>
      </c>
      <c r="G15" s="11" t="s">
        <v>21</v>
      </c>
      <c r="H15" s="28" t="s">
        <v>22</v>
      </c>
    </row>
    <row r="16" spans="1:8" x14ac:dyDescent="0.3">
      <c r="A16" s="24" t="s">
        <v>7</v>
      </c>
      <c r="B16" s="15">
        <v>1170</v>
      </c>
      <c r="C16" s="15">
        <v>1180</v>
      </c>
      <c r="D16" s="15">
        <v>1111</v>
      </c>
      <c r="E16" s="15">
        <v>767</v>
      </c>
      <c r="F16" s="15">
        <v>590</v>
      </c>
      <c r="G16" s="15">
        <v>676</v>
      </c>
      <c r="H16" s="15">
        <v>725</v>
      </c>
    </row>
    <row r="17" spans="1:8" x14ac:dyDescent="0.3">
      <c r="A17" s="24" t="s">
        <v>8</v>
      </c>
      <c r="B17" s="15">
        <v>33</v>
      </c>
      <c r="C17" s="15">
        <v>36</v>
      </c>
      <c r="D17" s="15">
        <v>53</v>
      </c>
      <c r="E17" s="15">
        <v>36</v>
      </c>
      <c r="F17" s="15">
        <v>24</v>
      </c>
      <c r="G17" s="15">
        <v>37</v>
      </c>
      <c r="H17" s="15">
        <v>36</v>
      </c>
    </row>
    <row r="18" spans="1:8" x14ac:dyDescent="0.3">
      <c r="A18" s="24" t="s">
        <v>9</v>
      </c>
      <c r="B18" s="15">
        <v>162</v>
      </c>
      <c r="C18" s="15">
        <v>225</v>
      </c>
      <c r="D18" s="15">
        <v>207</v>
      </c>
      <c r="E18" s="15">
        <v>110</v>
      </c>
      <c r="F18" s="15">
        <v>104</v>
      </c>
      <c r="G18" s="15">
        <v>107</v>
      </c>
      <c r="H18" s="15">
        <v>115</v>
      </c>
    </row>
    <row r="19" spans="1:8" x14ac:dyDescent="0.3">
      <c r="A19" s="24" t="s">
        <v>10</v>
      </c>
      <c r="B19" s="15">
        <v>79</v>
      </c>
      <c r="C19" s="15">
        <v>78</v>
      </c>
      <c r="D19" s="15">
        <v>68</v>
      </c>
      <c r="E19" s="15">
        <v>48</v>
      </c>
      <c r="F19" s="15">
        <v>53</v>
      </c>
      <c r="G19" s="15">
        <v>60</v>
      </c>
      <c r="H19" s="15">
        <v>86</v>
      </c>
    </row>
    <row r="20" spans="1:8" x14ac:dyDescent="0.3">
      <c r="A20" s="24" t="s">
        <v>11</v>
      </c>
      <c r="B20" s="15">
        <v>188</v>
      </c>
      <c r="C20" s="15">
        <v>208</v>
      </c>
      <c r="D20" s="15">
        <v>233</v>
      </c>
      <c r="E20" s="15">
        <v>147</v>
      </c>
      <c r="F20" s="15">
        <v>144</v>
      </c>
      <c r="G20" s="15">
        <v>160</v>
      </c>
      <c r="H20" s="15">
        <v>169</v>
      </c>
    </row>
    <row r="21" spans="1:8" x14ac:dyDescent="0.3">
      <c r="A21" s="26" t="s">
        <v>13</v>
      </c>
      <c r="B21" s="29">
        <v>204</v>
      </c>
      <c r="C21" s="15">
        <v>127</v>
      </c>
      <c r="D21" s="15">
        <v>98</v>
      </c>
      <c r="E21" s="15">
        <v>54</v>
      </c>
      <c r="F21" s="15">
        <v>98</v>
      </c>
      <c r="G21" s="15">
        <v>81</v>
      </c>
      <c r="H21" s="15">
        <v>75</v>
      </c>
    </row>
    <row r="22" spans="1:8" x14ac:dyDescent="0.3">
      <c r="A22" s="27" t="s">
        <v>2</v>
      </c>
      <c r="B22" s="114">
        <f t="shared" ref="B22:H22" si="1">SUM(B16:B21)</f>
        <v>1836</v>
      </c>
      <c r="C22" s="115">
        <f t="shared" si="1"/>
        <v>1854</v>
      </c>
      <c r="D22" s="115">
        <f t="shared" si="1"/>
        <v>1770</v>
      </c>
      <c r="E22" s="115">
        <f t="shared" si="1"/>
        <v>1162</v>
      </c>
      <c r="F22" s="115">
        <f t="shared" si="1"/>
        <v>1013</v>
      </c>
      <c r="G22" s="115">
        <f t="shared" si="1"/>
        <v>1121</v>
      </c>
      <c r="H22" s="115">
        <f t="shared" si="1"/>
        <v>1206</v>
      </c>
    </row>
    <row r="23" spans="1:8" x14ac:dyDescent="0.3">
      <c r="A23" s="48" t="s">
        <v>55</v>
      </c>
      <c r="B23" s="42"/>
      <c r="C23" s="42"/>
      <c r="D23" s="42"/>
      <c r="E23" s="42"/>
      <c r="F23" s="42"/>
      <c r="G23" s="42"/>
      <c r="H23" s="42"/>
    </row>
    <row r="24" spans="1:8" x14ac:dyDescent="0.3">
      <c r="A24" s="42"/>
      <c r="B24" s="42"/>
      <c r="C24" s="42"/>
      <c r="D24" s="42"/>
      <c r="E24" s="42"/>
      <c r="F24" s="42"/>
      <c r="G24" s="42"/>
      <c r="H24" s="42"/>
    </row>
    <row r="25" spans="1:8" ht="32.4" customHeight="1" x14ac:dyDescent="0.3">
      <c r="A25" s="136" t="s">
        <v>32</v>
      </c>
      <c r="B25" s="137"/>
      <c r="C25" s="137"/>
      <c r="D25" s="137"/>
      <c r="E25" s="137"/>
      <c r="F25" s="137"/>
      <c r="G25" s="137"/>
      <c r="H25" s="137"/>
    </row>
    <row r="26" spans="1:8" x14ac:dyDescent="0.3">
      <c r="A26" s="11" t="s">
        <v>14</v>
      </c>
      <c r="B26" s="11" t="s">
        <v>16</v>
      </c>
      <c r="C26" s="11" t="s">
        <v>17</v>
      </c>
      <c r="D26" s="11" t="s">
        <v>18</v>
      </c>
      <c r="E26" s="11" t="s">
        <v>19</v>
      </c>
      <c r="F26" s="11" t="s">
        <v>20</v>
      </c>
      <c r="G26" s="11" t="s">
        <v>21</v>
      </c>
      <c r="H26" s="11" t="s">
        <v>22</v>
      </c>
    </row>
    <row r="27" spans="1:8" x14ac:dyDescent="0.3">
      <c r="A27" s="24" t="s">
        <v>7</v>
      </c>
      <c r="B27" s="25">
        <f>B4/B16</f>
        <v>9.3025641025641033</v>
      </c>
      <c r="C27" s="25">
        <f t="shared" ref="C27:H27" si="2">C4/C16</f>
        <v>9.785593220338983</v>
      </c>
      <c r="D27" s="25">
        <f t="shared" si="2"/>
        <v>9.5535553555355541</v>
      </c>
      <c r="E27" s="25">
        <f t="shared" si="2"/>
        <v>12.176010430247718</v>
      </c>
      <c r="F27" s="25">
        <f t="shared" si="2"/>
        <v>11.857627118644068</v>
      </c>
      <c r="G27" s="25">
        <f t="shared" si="2"/>
        <v>11.736686390532544</v>
      </c>
      <c r="H27" s="25">
        <f t="shared" si="2"/>
        <v>13.23448275862069</v>
      </c>
    </row>
    <row r="28" spans="1:8" x14ac:dyDescent="0.3">
      <c r="A28" s="24" t="s">
        <v>8</v>
      </c>
      <c r="B28" s="25">
        <f t="shared" ref="B28:H32" si="3">B5/B17</f>
        <v>8.7878787878787872</v>
      </c>
      <c r="C28" s="25">
        <f t="shared" si="3"/>
        <v>8.2222222222222214</v>
      </c>
      <c r="D28" s="25">
        <f t="shared" si="3"/>
        <v>9.6226415094339615</v>
      </c>
      <c r="E28" s="25">
        <f t="shared" si="3"/>
        <v>15.194444444444445</v>
      </c>
      <c r="F28" s="25">
        <f t="shared" si="3"/>
        <v>11.208333333333334</v>
      </c>
      <c r="G28" s="25">
        <f t="shared" si="3"/>
        <v>11.702702702702704</v>
      </c>
      <c r="H28" s="25">
        <f t="shared" si="3"/>
        <v>20.694444444444443</v>
      </c>
    </row>
    <row r="29" spans="1:8" x14ac:dyDescent="0.3">
      <c r="A29" s="24" t="s">
        <v>9</v>
      </c>
      <c r="B29" s="25">
        <f t="shared" si="3"/>
        <v>9.9753086419753085</v>
      </c>
      <c r="C29" s="25">
        <f t="shared" si="3"/>
        <v>11.635555555555555</v>
      </c>
      <c r="D29" s="25">
        <f t="shared" si="3"/>
        <v>11.714975845410628</v>
      </c>
      <c r="E29" s="25">
        <f t="shared" si="3"/>
        <v>9.9454545454545453</v>
      </c>
      <c r="F29" s="25">
        <f t="shared" si="3"/>
        <v>13.990384615384615</v>
      </c>
      <c r="G29" s="25">
        <f t="shared" si="3"/>
        <v>11.355140186915888</v>
      </c>
      <c r="H29" s="25">
        <f t="shared" si="3"/>
        <v>16.191304347826087</v>
      </c>
    </row>
    <row r="30" spans="1:8" x14ac:dyDescent="0.3">
      <c r="A30" s="24" t="s">
        <v>10</v>
      </c>
      <c r="B30" s="25">
        <f t="shared" si="3"/>
        <v>9.7721518987341778</v>
      </c>
      <c r="C30" s="25">
        <f t="shared" si="3"/>
        <v>9.4871794871794872</v>
      </c>
      <c r="D30" s="25">
        <f t="shared" si="3"/>
        <v>9.2058823529411757</v>
      </c>
      <c r="E30" s="25">
        <f t="shared" si="3"/>
        <v>14</v>
      </c>
      <c r="F30" s="25">
        <f t="shared" si="3"/>
        <v>10.716981132075471</v>
      </c>
      <c r="G30" s="25">
        <f t="shared" si="3"/>
        <v>13.183333333333334</v>
      </c>
      <c r="H30" s="25">
        <f t="shared" si="3"/>
        <v>16.058139534883722</v>
      </c>
    </row>
    <row r="31" spans="1:8" x14ac:dyDescent="0.3">
      <c r="A31" s="24" t="s">
        <v>11</v>
      </c>
      <c r="B31" s="25">
        <f t="shared" si="3"/>
        <v>8.8723404255319149</v>
      </c>
      <c r="C31" s="25">
        <f t="shared" si="3"/>
        <v>9.7115384615384617</v>
      </c>
      <c r="D31" s="25">
        <f t="shared" si="3"/>
        <v>10.510729613733906</v>
      </c>
      <c r="E31" s="25">
        <f t="shared" si="3"/>
        <v>13.29251700680272</v>
      </c>
      <c r="F31" s="25">
        <f t="shared" si="3"/>
        <v>9.6458333333333339</v>
      </c>
      <c r="G31" s="25">
        <f t="shared" si="3"/>
        <v>13.512499999999999</v>
      </c>
      <c r="H31" s="25">
        <f t="shared" si="3"/>
        <v>10.887573964497042</v>
      </c>
    </row>
    <row r="32" spans="1:8" x14ac:dyDescent="0.3">
      <c r="A32" s="26" t="s">
        <v>13</v>
      </c>
      <c r="B32" s="25">
        <f t="shared" si="3"/>
        <v>11.549019607843137</v>
      </c>
      <c r="C32" s="25">
        <f t="shared" si="3"/>
        <v>12.795275590551181</v>
      </c>
      <c r="D32" s="25">
        <f t="shared" si="3"/>
        <v>11.204081632653061</v>
      </c>
      <c r="E32" s="25">
        <f t="shared" si="3"/>
        <v>10.5</v>
      </c>
      <c r="F32" s="25">
        <f t="shared" si="3"/>
        <v>12.306122448979592</v>
      </c>
      <c r="G32" s="25">
        <f t="shared" si="3"/>
        <v>16.135802469135804</v>
      </c>
      <c r="H32" s="25">
        <f t="shared" si="3"/>
        <v>11.826666666666666</v>
      </c>
    </row>
    <row r="33" spans="1:8" x14ac:dyDescent="0.3">
      <c r="A33" s="48" t="s">
        <v>55</v>
      </c>
      <c r="B33" s="42"/>
      <c r="C33" s="42"/>
      <c r="D33" s="42"/>
      <c r="E33" s="42"/>
      <c r="F33" s="42"/>
      <c r="G33" s="42"/>
      <c r="H33" s="42"/>
    </row>
    <row r="34" spans="1:8" x14ac:dyDescent="0.3">
      <c r="A34" s="42"/>
      <c r="B34" s="42"/>
      <c r="C34" s="42"/>
      <c r="D34" s="42"/>
      <c r="E34" s="42"/>
      <c r="F34" s="42"/>
      <c r="G34" s="42"/>
      <c r="H34" s="42"/>
    </row>
  </sheetData>
  <mergeCells count="7">
    <mergeCell ref="A25:H25"/>
    <mergeCell ref="A1:H1"/>
    <mergeCell ref="A2:A3"/>
    <mergeCell ref="B2:H2"/>
    <mergeCell ref="A13:H13"/>
    <mergeCell ref="A14:A15"/>
    <mergeCell ref="B14:H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F244-2912-4C76-9F2B-D6FC0A95DB5D}">
  <dimension ref="A1:M40"/>
  <sheetViews>
    <sheetView workbookViewId="0">
      <selection activeCell="N3" sqref="N3"/>
    </sheetView>
  </sheetViews>
  <sheetFormatPr defaultRowHeight="14.4" x14ac:dyDescent="0.3"/>
  <cols>
    <col min="1" max="1" width="24.88671875" customWidth="1"/>
    <col min="2" max="2" width="6.109375" customWidth="1"/>
    <col min="3" max="3" width="7.109375" customWidth="1"/>
    <col min="4" max="4" width="7" customWidth="1"/>
    <col min="5" max="5" width="7.6640625" customWidth="1"/>
    <col min="6" max="7" width="6.6640625" customWidth="1"/>
    <col min="8" max="8" width="7.6640625" customWidth="1"/>
    <col min="9" max="9" width="6.33203125" customWidth="1"/>
    <col min="10" max="10" width="6.6640625" customWidth="1"/>
    <col min="11" max="11" width="7" customWidth="1"/>
    <col min="12" max="12" width="7.44140625" customWidth="1"/>
    <col min="13" max="13" width="6.88671875" customWidth="1"/>
  </cols>
  <sheetData>
    <row r="1" spans="1:13" ht="47.25" customHeight="1" x14ac:dyDescent="0.3">
      <c r="A1" s="118" t="s">
        <v>119</v>
      </c>
      <c r="B1" s="129"/>
      <c r="C1" s="129"/>
      <c r="D1" s="129"/>
      <c r="E1" s="129"/>
      <c r="F1" s="129"/>
      <c r="G1" s="129"/>
      <c r="H1" s="129"/>
      <c r="I1" s="129"/>
      <c r="J1" s="129"/>
      <c r="K1" s="129"/>
      <c r="L1" s="129"/>
      <c r="M1" s="129"/>
    </row>
    <row r="2" spans="1:13" x14ac:dyDescent="0.3">
      <c r="A2" s="142" t="s">
        <v>47</v>
      </c>
      <c r="B2" s="135" t="s">
        <v>0</v>
      </c>
      <c r="C2" s="135"/>
      <c r="D2" s="135"/>
      <c r="E2" s="135"/>
      <c r="F2" s="135"/>
      <c r="G2" s="135"/>
      <c r="H2" s="135" t="s">
        <v>0</v>
      </c>
      <c r="I2" s="135"/>
      <c r="J2" s="135"/>
      <c r="K2" s="135"/>
      <c r="L2" s="135"/>
      <c r="M2" s="135"/>
    </row>
    <row r="3" spans="1:13" x14ac:dyDescent="0.3">
      <c r="A3" s="142"/>
      <c r="B3" s="36">
        <v>2018</v>
      </c>
      <c r="C3" s="36">
        <v>2019</v>
      </c>
      <c r="D3" s="36">
        <v>2020</v>
      </c>
      <c r="E3" s="36">
        <v>2021</v>
      </c>
      <c r="F3" s="36">
        <v>2022</v>
      </c>
      <c r="G3" s="36">
        <v>2023</v>
      </c>
      <c r="H3" s="36">
        <v>2018</v>
      </c>
      <c r="I3" s="36">
        <v>2019</v>
      </c>
      <c r="J3" s="36">
        <v>2020</v>
      </c>
      <c r="K3" s="36">
        <v>2021</v>
      </c>
      <c r="L3" s="36">
        <v>2022</v>
      </c>
      <c r="M3" s="36">
        <v>2023</v>
      </c>
    </row>
    <row r="4" spans="1:13" x14ac:dyDescent="0.3">
      <c r="A4" s="142"/>
      <c r="B4" s="135" t="s">
        <v>46</v>
      </c>
      <c r="C4" s="135"/>
      <c r="D4" s="135"/>
      <c r="E4" s="135"/>
      <c r="F4" s="135"/>
      <c r="G4" s="135"/>
      <c r="H4" s="135" t="s">
        <v>12</v>
      </c>
      <c r="I4" s="135"/>
      <c r="J4" s="135"/>
      <c r="K4" s="135"/>
      <c r="L4" s="135"/>
      <c r="M4" s="135"/>
    </row>
    <row r="5" spans="1:13" x14ac:dyDescent="0.3">
      <c r="A5" s="9" t="s">
        <v>7</v>
      </c>
      <c r="B5" s="13">
        <v>62</v>
      </c>
      <c r="C5" s="13">
        <v>117</v>
      </c>
      <c r="D5" s="13">
        <v>135</v>
      </c>
      <c r="E5" s="13">
        <v>122</v>
      </c>
      <c r="F5" s="13">
        <v>89</v>
      </c>
      <c r="G5" s="13">
        <v>111</v>
      </c>
      <c r="H5" s="13">
        <v>165</v>
      </c>
      <c r="I5" s="13">
        <v>387</v>
      </c>
      <c r="J5" s="13">
        <v>398</v>
      </c>
      <c r="K5" s="13">
        <v>448</v>
      </c>
      <c r="L5" s="13">
        <v>293</v>
      </c>
      <c r="M5" s="13">
        <v>313</v>
      </c>
    </row>
    <row r="6" spans="1:13" x14ac:dyDescent="0.3">
      <c r="A6" s="9" t="s">
        <v>8</v>
      </c>
      <c r="B6" s="13">
        <v>5</v>
      </c>
      <c r="C6" s="13">
        <v>14</v>
      </c>
      <c r="D6" s="13">
        <v>7</v>
      </c>
      <c r="E6" s="13">
        <v>5</v>
      </c>
      <c r="F6" s="13">
        <v>1</v>
      </c>
      <c r="G6" s="13">
        <v>1</v>
      </c>
      <c r="H6" s="13">
        <v>21</v>
      </c>
      <c r="I6" s="13">
        <v>76</v>
      </c>
      <c r="J6" s="13">
        <v>14</v>
      </c>
      <c r="K6" s="13">
        <v>16</v>
      </c>
      <c r="L6" s="13">
        <v>22</v>
      </c>
      <c r="M6" s="13">
        <v>4</v>
      </c>
    </row>
    <row r="7" spans="1:13" x14ac:dyDescent="0.3">
      <c r="A7" s="9" t="s">
        <v>9</v>
      </c>
      <c r="B7" s="13">
        <v>6</v>
      </c>
      <c r="C7" s="13">
        <v>6</v>
      </c>
      <c r="D7" s="13">
        <v>7</v>
      </c>
      <c r="E7" s="13">
        <v>16</v>
      </c>
      <c r="F7" s="13">
        <v>22</v>
      </c>
      <c r="G7" s="13">
        <v>26</v>
      </c>
      <c r="H7" s="13">
        <v>13</v>
      </c>
      <c r="I7" s="13">
        <v>24</v>
      </c>
      <c r="J7" s="13">
        <v>12</v>
      </c>
      <c r="K7" s="13">
        <v>44</v>
      </c>
      <c r="L7" s="13">
        <v>93</v>
      </c>
      <c r="M7" s="13">
        <v>58</v>
      </c>
    </row>
    <row r="8" spans="1:13" x14ac:dyDescent="0.3">
      <c r="A8" s="9" t="s">
        <v>10</v>
      </c>
      <c r="B8" s="13">
        <v>2</v>
      </c>
      <c r="C8" s="13">
        <v>5</v>
      </c>
      <c r="D8" s="13">
        <v>14</v>
      </c>
      <c r="E8" s="13">
        <v>15</v>
      </c>
      <c r="F8" s="13">
        <v>13</v>
      </c>
      <c r="G8" s="13">
        <v>4</v>
      </c>
      <c r="H8" s="13">
        <v>2</v>
      </c>
      <c r="I8" s="13">
        <v>13</v>
      </c>
      <c r="J8" s="13">
        <v>21</v>
      </c>
      <c r="K8" s="13">
        <v>30</v>
      </c>
      <c r="L8" s="13">
        <v>78</v>
      </c>
      <c r="M8" s="13">
        <v>4</v>
      </c>
    </row>
    <row r="9" spans="1:13" x14ac:dyDescent="0.3">
      <c r="A9" s="9" t="s">
        <v>11</v>
      </c>
      <c r="B9" s="13">
        <v>6</v>
      </c>
      <c r="C9" s="13">
        <v>13</v>
      </c>
      <c r="D9" s="13">
        <v>6</v>
      </c>
      <c r="E9" s="13">
        <v>3</v>
      </c>
      <c r="F9" s="13">
        <v>3</v>
      </c>
      <c r="G9" s="13">
        <v>3</v>
      </c>
      <c r="H9" s="13">
        <v>17</v>
      </c>
      <c r="I9" s="13">
        <v>31</v>
      </c>
      <c r="J9" s="13">
        <v>10</v>
      </c>
      <c r="K9" s="13">
        <v>4</v>
      </c>
      <c r="L9" s="13">
        <v>3</v>
      </c>
      <c r="M9" s="13">
        <v>3</v>
      </c>
    </row>
    <row r="10" spans="1:13" x14ac:dyDescent="0.3">
      <c r="A10" s="9" t="s">
        <v>13</v>
      </c>
      <c r="B10" s="13" t="s">
        <v>4</v>
      </c>
      <c r="C10" s="13">
        <v>5</v>
      </c>
      <c r="D10" s="13">
        <v>4</v>
      </c>
      <c r="E10" s="13">
        <v>12</v>
      </c>
      <c r="F10" s="13">
        <v>6</v>
      </c>
      <c r="G10" s="13">
        <v>4</v>
      </c>
      <c r="H10" s="13" t="s">
        <v>4</v>
      </c>
      <c r="I10" s="13">
        <v>10</v>
      </c>
      <c r="J10" s="13">
        <v>6</v>
      </c>
      <c r="K10" s="13">
        <v>35</v>
      </c>
      <c r="L10" s="13">
        <v>8</v>
      </c>
      <c r="M10" s="13">
        <v>5</v>
      </c>
    </row>
    <row r="11" spans="1:13" x14ac:dyDescent="0.3">
      <c r="A11" s="17" t="s">
        <v>2</v>
      </c>
      <c r="B11" s="15">
        <f>SUM(B5:B10)</f>
        <v>81</v>
      </c>
      <c r="C11" s="15">
        <f t="shared" ref="C11:M11" si="0">SUM(C5:C10)</f>
        <v>160</v>
      </c>
      <c r="D11" s="15">
        <f t="shared" si="0"/>
        <v>173</v>
      </c>
      <c r="E11" s="15">
        <f t="shared" si="0"/>
        <v>173</v>
      </c>
      <c r="F11" s="15">
        <f t="shared" si="0"/>
        <v>134</v>
      </c>
      <c r="G11" s="15">
        <f t="shared" si="0"/>
        <v>149</v>
      </c>
      <c r="H11" s="15">
        <f t="shared" si="0"/>
        <v>218</v>
      </c>
      <c r="I11" s="15">
        <f t="shared" si="0"/>
        <v>541</v>
      </c>
      <c r="J11" s="15">
        <f t="shared" si="0"/>
        <v>461</v>
      </c>
      <c r="K11" s="15">
        <f t="shared" si="0"/>
        <v>577</v>
      </c>
      <c r="L11" s="15">
        <f t="shared" si="0"/>
        <v>497</v>
      </c>
      <c r="M11" s="15">
        <f t="shared" si="0"/>
        <v>387</v>
      </c>
    </row>
    <row r="12" spans="1:13" x14ac:dyDescent="0.3">
      <c r="A12" s="48" t="s">
        <v>42</v>
      </c>
      <c r="B12" s="42"/>
      <c r="C12" s="42"/>
      <c r="D12" s="42"/>
      <c r="E12" s="42"/>
      <c r="F12" s="42"/>
      <c r="G12" s="42"/>
      <c r="H12" s="42"/>
      <c r="I12" s="42"/>
      <c r="J12" s="42"/>
      <c r="K12" s="42"/>
      <c r="L12" s="42"/>
      <c r="M12" s="42"/>
    </row>
    <row r="13" spans="1:13" x14ac:dyDescent="0.3">
      <c r="A13" s="42"/>
      <c r="B13" s="42"/>
      <c r="C13" s="42"/>
      <c r="D13" s="42"/>
      <c r="E13" s="42"/>
      <c r="F13" s="42"/>
      <c r="G13" s="42"/>
      <c r="H13" s="42"/>
      <c r="I13" s="42"/>
      <c r="J13" s="42"/>
      <c r="K13" s="42"/>
      <c r="L13" s="42"/>
      <c r="M13" s="42"/>
    </row>
    <row r="14" spans="1:13" ht="43.2" customHeight="1" x14ac:dyDescent="0.3">
      <c r="A14" s="118" t="s">
        <v>118</v>
      </c>
      <c r="B14" s="129"/>
      <c r="C14" s="129"/>
      <c r="D14" s="129"/>
      <c r="E14" s="129"/>
      <c r="F14" s="129"/>
      <c r="G14" s="129"/>
      <c r="H14" s="129"/>
      <c r="I14" s="129"/>
      <c r="J14" s="129"/>
      <c r="K14" s="129"/>
      <c r="L14" s="129"/>
      <c r="M14" s="129"/>
    </row>
    <row r="15" spans="1:13" x14ac:dyDescent="0.3">
      <c r="A15" s="142" t="s">
        <v>47</v>
      </c>
      <c r="B15" s="135" t="s">
        <v>0</v>
      </c>
      <c r="C15" s="135"/>
      <c r="D15" s="135"/>
      <c r="E15" s="135"/>
      <c r="F15" s="135"/>
      <c r="G15" s="135"/>
      <c r="H15" s="135" t="s">
        <v>0</v>
      </c>
      <c r="I15" s="135"/>
      <c r="J15" s="135"/>
      <c r="K15" s="135"/>
      <c r="L15" s="135"/>
      <c r="M15" s="135"/>
    </row>
    <row r="16" spans="1:13" x14ac:dyDescent="0.3">
      <c r="A16" s="142"/>
      <c r="B16" s="36">
        <v>2018</v>
      </c>
      <c r="C16" s="36">
        <v>2019</v>
      </c>
      <c r="D16" s="36">
        <v>2020</v>
      </c>
      <c r="E16" s="36">
        <v>2021</v>
      </c>
      <c r="F16" s="36">
        <v>2022</v>
      </c>
      <c r="G16" s="36">
        <v>2023</v>
      </c>
      <c r="H16" s="36">
        <v>2018</v>
      </c>
      <c r="I16" s="36">
        <v>2019</v>
      </c>
      <c r="J16" s="36">
        <v>2020</v>
      </c>
      <c r="K16" s="36">
        <v>2021</v>
      </c>
      <c r="L16" s="36">
        <v>2022</v>
      </c>
      <c r="M16" s="36">
        <v>2023</v>
      </c>
    </row>
    <row r="17" spans="1:13" x14ac:dyDescent="0.3">
      <c r="A17" s="142"/>
      <c r="B17" s="135" t="s">
        <v>46</v>
      </c>
      <c r="C17" s="135"/>
      <c r="D17" s="135"/>
      <c r="E17" s="135"/>
      <c r="F17" s="135"/>
      <c r="G17" s="135"/>
      <c r="H17" s="135" t="s">
        <v>12</v>
      </c>
      <c r="I17" s="135"/>
      <c r="J17" s="135"/>
      <c r="K17" s="135"/>
      <c r="L17" s="135"/>
      <c r="M17" s="135"/>
    </row>
    <row r="18" spans="1:13" x14ac:dyDescent="0.3">
      <c r="A18" s="9" t="s">
        <v>7</v>
      </c>
      <c r="B18" s="13">
        <v>30</v>
      </c>
      <c r="C18" s="13">
        <v>67</v>
      </c>
      <c r="D18" s="13">
        <v>89</v>
      </c>
      <c r="E18" s="13">
        <v>77</v>
      </c>
      <c r="F18" s="13">
        <v>60</v>
      </c>
      <c r="G18" s="13">
        <v>61</v>
      </c>
      <c r="H18" s="13">
        <v>133</v>
      </c>
      <c r="I18" s="13">
        <v>337</v>
      </c>
      <c r="J18" s="13">
        <v>352</v>
      </c>
      <c r="K18" s="13">
        <v>403</v>
      </c>
      <c r="L18" s="13">
        <v>264</v>
      </c>
      <c r="M18" s="13">
        <v>263</v>
      </c>
    </row>
    <row r="19" spans="1:13" x14ac:dyDescent="0.3">
      <c r="A19" s="9" t="s">
        <v>8</v>
      </c>
      <c r="B19" s="13">
        <v>2</v>
      </c>
      <c r="C19" s="13">
        <v>9</v>
      </c>
      <c r="D19" s="13">
        <v>2</v>
      </c>
      <c r="E19" s="13">
        <v>2</v>
      </c>
      <c r="F19" s="13">
        <v>1</v>
      </c>
      <c r="G19" s="13">
        <v>1</v>
      </c>
      <c r="H19" s="13">
        <v>18</v>
      </c>
      <c r="I19" s="13">
        <v>71</v>
      </c>
      <c r="J19" s="13">
        <v>9</v>
      </c>
      <c r="K19" s="13">
        <v>13</v>
      </c>
      <c r="L19" s="13">
        <v>22</v>
      </c>
      <c r="M19" s="13">
        <v>4</v>
      </c>
    </row>
    <row r="20" spans="1:13" x14ac:dyDescent="0.3">
      <c r="A20" s="9" t="s">
        <v>9</v>
      </c>
      <c r="B20" s="13">
        <v>3</v>
      </c>
      <c r="C20" s="13">
        <v>3</v>
      </c>
      <c r="D20" s="13">
        <v>1</v>
      </c>
      <c r="E20" s="13">
        <v>13</v>
      </c>
      <c r="F20" s="13">
        <v>14</v>
      </c>
      <c r="G20" s="13">
        <v>14</v>
      </c>
      <c r="H20" s="13">
        <v>10</v>
      </c>
      <c r="I20" s="13">
        <v>21</v>
      </c>
      <c r="J20" s="13">
        <v>6</v>
      </c>
      <c r="K20" s="13">
        <v>41</v>
      </c>
      <c r="L20" s="13">
        <v>85</v>
      </c>
      <c r="M20" s="13">
        <v>46</v>
      </c>
    </row>
    <row r="21" spans="1:13" x14ac:dyDescent="0.3">
      <c r="A21" s="9" t="s">
        <v>10</v>
      </c>
      <c r="B21" s="13" t="s">
        <v>4</v>
      </c>
      <c r="C21" s="13">
        <v>2</v>
      </c>
      <c r="D21" s="13">
        <v>5</v>
      </c>
      <c r="E21" s="13">
        <v>8</v>
      </c>
      <c r="F21" s="13">
        <v>6</v>
      </c>
      <c r="G21" s="13" t="s">
        <v>4</v>
      </c>
      <c r="H21" s="13" t="s">
        <v>4</v>
      </c>
      <c r="I21" s="13">
        <v>10</v>
      </c>
      <c r="J21" s="13">
        <v>12</v>
      </c>
      <c r="K21" s="13">
        <v>23</v>
      </c>
      <c r="L21" s="13">
        <v>71</v>
      </c>
      <c r="M21" s="13" t="s">
        <v>4</v>
      </c>
    </row>
    <row r="22" spans="1:13" x14ac:dyDescent="0.3">
      <c r="A22" s="9" t="s">
        <v>11</v>
      </c>
      <c r="B22" s="13">
        <v>3</v>
      </c>
      <c r="C22" s="13">
        <v>4</v>
      </c>
      <c r="D22" s="13">
        <v>1</v>
      </c>
      <c r="E22" s="13">
        <v>1</v>
      </c>
      <c r="F22" s="13" t="s">
        <v>4</v>
      </c>
      <c r="G22" s="13" t="s">
        <v>4</v>
      </c>
      <c r="H22" s="13">
        <v>14</v>
      </c>
      <c r="I22" s="13">
        <v>22</v>
      </c>
      <c r="J22" s="13">
        <v>5</v>
      </c>
      <c r="K22" s="13">
        <v>2</v>
      </c>
      <c r="L22" s="13" t="s">
        <v>4</v>
      </c>
      <c r="M22" s="13" t="s">
        <v>4</v>
      </c>
    </row>
    <row r="23" spans="1:13" x14ac:dyDescent="0.3">
      <c r="A23" s="9" t="s">
        <v>13</v>
      </c>
      <c r="B23" s="13" t="s">
        <v>4</v>
      </c>
      <c r="C23" s="13">
        <v>2</v>
      </c>
      <c r="D23" s="13">
        <v>1</v>
      </c>
      <c r="E23" s="13">
        <v>9</v>
      </c>
      <c r="F23" s="13">
        <v>1</v>
      </c>
      <c r="G23" s="13">
        <v>1</v>
      </c>
      <c r="H23" s="13" t="s">
        <v>4</v>
      </c>
      <c r="I23" s="13">
        <v>7</v>
      </c>
      <c r="J23" s="13">
        <v>3</v>
      </c>
      <c r="K23" s="13">
        <v>32</v>
      </c>
      <c r="L23" s="13">
        <v>3</v>
      </c>
      <c r="M23" s="13">
        <v>2</v>
      </c>
    </row>
    <row r="24" spans="1:13" x14ac:dyDescent="0.3">
      <c r="A24" s="17" t="s">
        <v>2</v>
      </c>
      <c r="B24" s="15">
        <f>SUM(B18:B23)</f>
        <v>38</v>
      </c>
      <c r="C24" s="15">
        <f t="shared" ref="C24" si="1">SUM(C18:C23)</f>
        <v>87</v>
      </c>
      <c r="D24" s="15">
        <f t="shared" ref="D24" si="2">SUM(D18:D23)</f>
        <v>99</v>
      </c>
      <c r="E24" s="15">
        <f t="shared" ref="E24" si="3">SUM(E18:E23)</f>
        <v>110</v>
      </c>
      <c r="F24" s="15">
        <f t="shared" ref="F24" si="4">SUM(F18:F23)</f>
        <v>82</v>
      </c>
      <c r="G24" s="15">
        <f t="shared" ref="G24" si="5">SUM(G18:G23)</f>
        <v>77</v>
      </c>
      <c r="H24" s="15">
        <f t="shared" ref="H24" si="6">SUM(H18:H23)</f>
        <v>175</v>
      </c>
      <c r="I24" s="15">
        <f t="shared" ref="I24" si="7">SUM(I18:I23)</f>
        <v>468</v>
      </c>
      <c r="J24" s="15">
        <f t="shared" ref="J24" si="8">SUM(J18:J23)</f>
        <v>387</v>
      </c>
      <c r="K24" s="15">
        <f t="shared" ref="K24" si="9">SUM(K18:K23)</f>
        <v>514</v>
      </c>
      <c r="L24" s="15">
        <f t="shared" ref="L24" si="10">SUM(L18:L23)</f>
        <v>445</v>
      </c>
      <c r="M24" s="15">
        <f t="shared" ref="M24" si="11">SUM(M18:M23)</f>
        <v>315</v>
      </c>
    </row>
    <row r="25" spans="1:13" x14ac:dyDescent="0.3">
      <c r="A25" s="48" t="s">
        <v>42</v>
      </c>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ht="26.4" customHeight="1" x14ac:dyDescent="0.3">
      <c r="A27" s="118" t="s">
        <v>66</v>
      </c>
      <c r="B27" s="129"/>
      <c r="C27" s="129"/>
      <c r="D27" s="129"/>
      <c r="E27" s="129"/>
      <c r="F27" s="129"/>
      <c r="G27" s="129"/>
      <c r="H27" s="129"/>
      <c r="I27" s="129"/>
      <c r="J27" s="129"/>
      <c r="K27" s="129"/>
      <c r="L27" s="129"/>
      <c r="M27" s="129"/>
    </row>
    <row r="28" spans="1:13" x14ac:dyDescent="0.3">
      <c r="A28" s="142" t="s">
        <v>47</v>
      </c>
      <c r="B28" s="135" t="s">
        <v>0</v>
      </c>
      <c r="C28" s="135"/>
      <c r="D28" s="135"/>
      <c r="E28" s="135"/>
      <c r="F28" s="135"/>
      <c r="G28" s="135"/>
      <c r="H28" s="135" t="s">
        <v>0</v>
      </c>
      <c r="I28" s="135"/>
      <c r="J28" s="135"/>
      <c r="K28" s="135"/>
      <c r="L28" s="135"/>
      <c r="M28" s="135"/>
    </row>
    <row r="29" spans="1:13" x14ac:dyDescent="0.3">
      <c r="A29" s="142"/>
      <c r="B29" s="36">
        <v>2018</v>
      </c>
      <c r="C29" s="36">
        <v>2019</v>
      </c>
      <c r="D29" s="36">
        <v>2020</v>
      </c>
      <c r="E29" s="36">
        <v>2021</v>
      </c>
      <c r="F29" s="36">
        <v>2022</v>
      </c>
      <c r="G29" s="36">
        <v>2023</v>
      </c>
      <c r="H29" s="36">
        <v>2018</v>
      </c>
      <c r="I29" s="36">
        <v>2019</v>
      </c>
      <c r="J29" s="36">
        <v>2020</v>
      </c>
      <c r="K29" s="36">
        <v>2021</v>
      </c>
      <c r="L29" s="36">
        <v>2022</v>
      </c>
      <c r="M29" s="36">
        <v>2023</v>
      </c>
    </row>
    <row r="30" spans="1:13" x14ac:dyDescent="0.3">
      <c r="A30" s="142"/>
      <c r="B30" s="135" t="s">
        <v>46</v>
      </c>
      <c r="C30" s="135"/>
      <c r="D30" s="135"/>
      <c r="E30" s="135"/>
      <c r="F30" s="135"/>
      <c r="G30" s="135"/>
      <c r="H30" s="135" t="s">
        <v>12</v>
      </c>
      <c r="I30" s="135"/>
      <c r="J30" s="135"/>
      <c r="K30" s="135"/>
      <c r="L30" s="135"/>
      <c r="M30" s="135"/>
    </row>
    <row r="31" spans="1:13" x14ac:dyDescent="0.3">
      <c r="A31" s="9" t="s">
        <v>7</v>
      </c>
      <c r="B31" s="13">
        <v>38</v>
      </c>
      <c r="C31" s="13">
        <v>41</v>
      </c>
      <c r="D31" s="13">
        <v>31</v>
      </c>
      <c r="E31" s="13">
        <v>48</v>
      </c>
      <c r="F31" s="13">
        <v>74</v>
      </c>
      <c r="G31" s="13">
        <v>52</v>
      </c>
      <c r="H31" s="13">
        <v>275</v>
      </c>
      <c r="I31" s="13">
        <v>348</v>
      </c>
      <c r="J31" s="13">
        <v>256</v>
      </c>
      <c r="K31" s="13">
        <v>507</v>
      </c>
      <c r="L31" s="13">
        <v>702</v>
      </c>
      <c r="M31" s="13">
        <v>637</v>
      </c>
    </row>
    <row r="32" spans="1:13" x14ac:dyDescent="0.3">
      <c r="A32" s="9" t="s">
        <v>8</v>
      </c>
      <c r="B32" s="13">
        <v>2</v>
      </c>
      <c r="C32" s="13">
        <v>1</v>
      </c>
      <c r="D32" s="13" t="s">
        <v>4</v>
      </c>
      <c r="E32" s="13">
        <v>2</v>
      </c>
      <c r="F32" s="13">
        <v>3</v>
      </c>
      <c r="G32" s="13">
        <v>2</v>
      </c>
      <c r="H32" s="13">
        <v>10</v>
      </c>
      <c r="I32" s="13">
        <v>10</v>
      </c>
      <c r="J32" s="13" t="s">
        <v>4</v>
      </c>
      <c r="K32" s="13">
        <v>29</v>
      </c>
      <c r="L32" s="13">
        <v>41</v>
      </c>
      <c r="M32" s="13">
        <v>115</v>
      </c>
    </row>
    <row r="33" spans="1:13" x14ac:dyDescent="0.3">
      <c r="A33" s="9" t="s">
        <v>9</v>
      </c>
      <c r="B33" s="13" t="s">
        <v>4</v>
      </c>
      <c r="C33" s="13">
        <v>3</v>
      </c>
      <c r="D33" s="13">
        <v>4</v>
      </c>
      <c r="E33" s="13">
        <v>5</v>
      </c>
      <c r="F33" s="13">
        <v>11</v>
      </c>
      <c r="G33" s="13">
        <v>6</v>
      </c>
      <c r="H33" s="13" t="s">
        <v>4</v>
      </c>
      <c r="I33" s="13">
        <v>19</v>
      </c>
      <c r="J33" s="13">
        <v>17</v>
      </c>
      <c r="K33" s="13">
        <v>27</v>
      </c>
      <c r="L33" s="13">
        <v>78</v>
      </c>
      <c r="M33" s="13">
        <v>66</v>
      </c>
    </row>
    <row r="34" spans="1:13" x14ac:dyDescent="0.3">
      <c r="A34" s="9" t="s">
        <v>10</v>
      </c>
      <c r="B34" s="13">
        <v>6</v>
      </c>
      <c r="C34" s="13">
        <v>3</v>
      </c>
      <c r="D34" s="13">
        <v>4</v>
      </c>
      <c r="E34" s="13">
        <v>7</v>
      </c>
      <c r="F34" s="13">
        <v>8</v>
      </c>
      <c r="G34" s="13">
        <v>6</v>
      </c>
      <c r="H34" s="13">
        <v>37</v>
      </c>
      <c r="I34" s="13">
        <v>16</v>
      </c>
      <c r="J34" s="13">
        <v>14</v>
      </c>
      <c r="K34" s="13">
        <v>35</v>
      </c>
      <c r="L34" s="13">
        <v>49</v>
      </c>
      <c r="M34" s="13">
        <v>29</v>
      </c>
    </row>
    <row r="35" spans="1:13" x14ac:dyDescent="0.3">
      <c r="A35" s="9" t="s">
        <v>11</v>
      </c>
      <c r="B35" s="13">
        <v>2</v>
      </c>
      <c r="C35" s="13">
        <v>2</v>
      </c>
      <c r="D35" s="13">
        <v>1</v>
      </c>
      <c r="E35" s="13">
        <v>4</v>
      </c>
      <c r="F35" s="13">
        <v>4</v>
      </c>
      <c r="G35" s="13">
        <v>2</v>
      </c>
      <c r="H35" s="13">
        <v>7</v>
      </c>
      <c r="I35" s="13">
        <v>11</v>
      </c>
      <c r="J35" s="13">
        <v>3</v>
      </c>
      <c r="K35" s="13">
        <v>34</v>
      </c>
      <c r="L35" s="13">
        <v>15</v>
      </c>
      <c r="M35" s="13">
        <v>29</v>
      </c>
    </row>
    <row r="36" spans="1:13" x14ac:dyDescent="0.3">
      <c r="A36" s="9" t="s">
        <v>13</v>
      </c>
      <c r="B36" s="13">
        <v>1</v>
      </c>
      <c r="C36" s="13" t="s">
        <v>4</v>
      </c>
      <c r="D36" s="13">
        <v>1</v>
      </c>
      <c r="E36" s="13">
        <v>2</v>
      </c>
      <c r="F36" s="13">
        <v>4</v>
      </c>
      <c r="G36" s="13">
        <v>1</v>
      </c>
      <c r="H36" s="13">
        <v>7</v>
      </c>
      <c r="I36" s="13" t="s">
        <v>4</v>
      </c>
      <c r="J36" s="13">
        <v>3</v>
      </c>
      <c r="K36" s="13">
        <v>7</v>
      </c>
      <c r="L36" s="13">
        <v>27</v>
      </c>
      <c r="M36" s="13">
        <v>4</v>
      </c>
    </row>
    <row r="37" spans="1:13" x14ac:dyDescent="0.3">
      <c r="A37" s="17" t="s">
        <v>2</v>
      </c>
      <c r="B37" s="15">
        <f>SUM(B31:B36)</f>
        <v>49</v>
      </c>
      <c r="C37" s="15">
        <f t="shared" ref="C37" si="12">SUM(C31:C36)</f>
        <v>50</v>
      </c>
      <c r="D37" s="15">
        <f t="shared" ref="D37" si="13">SUM(D31:D36)</f>
        <v>41</v>
      </c>
      <c r="E37" s="15">
        <f t="shared" ref="E37" si="14">SUM(E31:E36)</f>
        <v>68</v>
      </c>
      <c r="F37" s="15">
        <f t="shared" ref="F37" si="15">SUM(F31:F36)</f>
        <v>104</v>
      </c>
      <c r="G37" s="15">
        <f t="shared" ref="G37" si="16">SUM(G31:G36)</f>
        <v>69</v>
      </c>
      <c r="H37" s="15">
        <f t="shared" ref="H37" si="17">SUM(H31:H36)</f>
        <v>336</v>
      </c>
      <c r="I37" s="15">
        <f t="shared" ref="I37" si="18">SUM(I31:I36)</f>
        <v>404</v>
      </c>
      <c r="J37" s="15">
        <f t="shared" ref="J37" si="19">SUM(J31:J36)</f>
        <v>293</v>
      </c>
      <c r="K37" s="15">
        <f t="shared" ref="K37" si="20">SUM(K31:K36)</f>
        <v>639</v>
      </c>
      <c r="L37" s="15">
        <f t="shared" ref="L37" si="21">SUM(L31:L36)</f>
        <v>912</v>
      </c>
      <c r="M37" s="15">
        <f t="shared" ref="M37" si="22">SUM(M31:M36)</f>
        <v>880</v>
      </c>
    </row>
    <row r="38" spans="1:13" x14ac:dyDescent="0.3">
      <c r="A38" s="48" t="s">
        <v>42</v>
      </c>
      <c r="B38" s="42"/>
      <c r="C38" s="42"/>
      <c r="D38" s="42"/>
      <c r="E38" s="42"/>
      <c r="F38" s="42"/>
      <c r="G38" s="42"/>
      <c r="H38" s="42"/>
      <c r="I38" s="42"/>
      <c r="J38" s="42"/>
      <c r="K38" s="42"/>
      <c r="L38" s="42"/>
      <c r="M38" s="42"/>
    </row>
    <row r="39" spans="1:13" x14ac:dyDescent="0.3">
      <c r="A39" s="42"/>
      <c r="B39" s="42"/>
      <c r="C39" s="42"/>
      <c r="D39" s="42"/>
      <c r="E39" s="42"/>
      <c r="F39" s="42"/>
      <c r="G39" s="42"/>
      <c r="H39" s="42"/>
      <c r="I39" s="42"/>
      <c r="J39" s="42"/>
      <c r="K39" s="42"/>
      <c r="L39" s="42"/>
      <c r="M39" s="42"/>
    </row>
    <row r="40" spans="1:13" x14ac:dyDescent="0.3">
      <c r="A40" s="75"/>
      <c r="B40" s="42"/>
      <c r="C40" s="42"/>
      <c r="D40" s="42"/>
      <c r="E40" s="42"/>
      <c r="F40" s="42"/>
      <c r="G40" s="42"/>
      <c r="H40" s="42"/>
      <c r="I40" s="42"/>
      <c r="J40" s="42"/>
      <c r="K40" s="42"/>
      <c r="L40" s="42"/>
      <c r="M40" s="42"/>
    </row>
  </sheetData>
  <mergeCells count="18">
    <mergeCell ref="A28:A30"/>
    <mergeCell ref="B28:G28"/>
    <mergeCell ref="H28:M28"/>
    <mergeCell ref="B30:G30"/>
    <mergeCell ref="H30:M30"/>
    <mergeCell ref="A27:M27"/>
    <mergeCell ref="A1:M1"/>
    <mergeCell ref="A2:A4"/>
    <mergeCell ref="B2:G2"/>
    <mergeCell ref="H2:M2"/>
    <mergeCell ref="B4:G4"/>
    <mergeCell ref="H4:M4"/>
    <mergeCell ref="A15:A17"/>
    <mergeCell ref="B17:G17"/>
    <mergeCell ref="H17:M17"/>
    <mergeCell ref="A14:M14"/>
    <mergeCell ref="B15:G15"/>
    <mergeCell ref="H15:M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F20D7-C169-45BD-BFD9-97A84A3CA4E7}">
  <dimension ref="A1:M47"/>
  <sheetViews>
    <sheetView workbookViewId="0">
      <selection activeCell="M37" sqref="M37"/>
    </sheetView>
  </sheetViews>
  <sheetFormatPr defaultRowHeight="14.4" x14ac:dyDescent="0.3"/>
  <cols>
    <col min="1" max="1" width="24.5546875" customWidth="1"/>
    <col min="2" max="2" width="6.5546875" customWidth="1"/>
    <col min="3" max="3" width="6.6640625" customWidth="1"/>
    <col min="4" max="4" width="6.5546875" customWidth="1"/>
    <col min="5" max="5" width="6" customWidth="1"/>
    <col min="6" max="6" width="6.44140625" customWidth="1"/>
    <col min="7" max="8" width="6.6640625" customWidth="1"/>
    <col min="9" max="10" width="7" customWidth="1"/>
    <col min="11" max="11" width="7.109375" customWidth="1"/>
    <col min="12" max="12" width="7" customWidth="1"/>
    <col min="13" max="13" width="7.33203125" customWidth="1"/>
  </cols>
  <sheetData>
    <row r="1" spans="1:13" ht="43.95" customHeight="1" x14ac:dyDescent="0.3">
      <c r="A1" s="118" t="s">
        <v>63</v>
      </c>
      <c r="B1" s="129"/>
      <c r="C1" s="129"/>
      <c r="D1" s="129"/>
      <c r="E1" s="129"/>
      <c r="F1" s="129"/>
      <c r="G1" s="129"/>
      <c r="H1" s="129"/>
      <c r="I1" s="129"/>
      <c r="J1" s="129"/>
      <c r="K1" s="129"/>
      <c r="L1" s="129"/>
      <c r="M1" s="129"/>
    </row>
    <row r="2" spans="1:13" x14ac:dyDescent="0.3">
      <c r="A2" s="142" t="s">
        <v>47</v>
      </c>
      <c r="B2" s="135" t="s">
        <v>0</v>
      </c>
      <c r="C2" s="135"/>
      <c r="D2" s="135"/>
      <c r="E2" s="135"/>
      <c r="F2" s="135"/>
      <c r="G2" s="135"/>
      <c r="H2" s="135" t="s">
        <v>0</v>
      </c>
      <c r="I2" s="135"/>
      <c r="J2" s="135"/>
      <c r="K2" s="135"/>
      <c r="L2" s="135"/>
      <c r="M2" s="135"/>
    </row>
    <row r="3" spans="1:13" x14ac:dyDescent="0.3">
      <c r="A3" s="142"/>
      <c r="B3" s="36">
        <v>2018</v>
      </c>
      <c r="C3" s="36">
        <v>2019</v>
      </c>
      <c r="D3" s="36">
        <v>2020</v>
      </c>
      <c r="E3" s="36">
        <v>2021</v>
      </c>
      <c r="F3" s="36">
        <v>2022</v>
      </c>
      <c r="G3" s="36">
        <v>2023</v>
      </c>
      <c r="H3" s="36">
        <v>2018</v>
      </c>
      <c r="I3" s="36">
        <v>2019</v>
      </c>
      <c r="J3" s="36">
        <v>2020</v>
      </c>
      <c r="K3" s="36">
        <v>2021</v>
      </c>
      <c r="L3" s="36">
        <v>2022</v>
      </c>
      <c r="M3" s="36">
        <v>2023</v>
      </c>
    </row>
    <row r="4" spans="1:13" x14ac:dyDescent="0.3">
      <c r="A4" s="142"/>
      <c r="B4" s="135" t="s">
        <v>46</v>
      </c>
      <c r="C4" s="135"/>
      <c r="D4" s="135"/>
      <c r="E4" s="135"/>
      <c r="F4" s="135"/>
      <c r="G4" s="135"/>
      <c r="H4" s="135" t="s">
        <v>12</v>
      </c>
      <c r="I4" s="135"/>
      <c r="J4" s="135"/>
      <c r="K4" s="135"/>
      <c r="L4" s="135"/>
      <c r="M4" s="135"/>
    </row>
    <row r="5" spans="1:13" ht="15" customHeight="1" x14ac:dyDescent="0.3">
      <c r="A5" s="9" t="s">
        <v>7</v>
      </c>
      <c r="B5" s="13">
        <v>20</v>
      </c>
      <c r="C5" s="13">
        <v>49</v>
      </c>
      <c r="D5" s="13">
        <v>47</v>
      </c>
      <c r="E5" s="13">
        <v>38</v>
      </c>
      <c r="F5" s="13">
        <v>18</v>
      </c>
      <c r="G5" s="13">
        <v>31</v>
      </c>
      <c r="H5" s="13">
        <v>100</v>
      </c>
      <c r="I5" s="13">
        <v>288</v>
      </c>
      <c r="J5" s="13">
        <v>228</v>
      </c>
      <c r="K5" s="13">
        <v>138</v>
      </c>
      <c r="L5" s="13">
        <v>63</v>
      </c>
      <c r="M5" s="13">
        <v>137</v>
      </c>
    </row>
    <row r="6" spans="1:13" x14ac:dyDescent="0.3">
      <c r="A6" s="9" t="s">
        <v>8</v>
      </c>
      <c r="B6" s="13">
        <v>1</v>
      </c>
      <c r="C6" s="13">
        <v>4</v>
      </c>
      <c r="D6" s="13">
        <v>6</v>
      </c>
      <c r="E6" s="13">
        <v>3</v>
      </c>
      <c r="F6" s="13">
        <v>3</v>
      </c>
      <c r="G6" s="13">
        <v>3</v>
      </c>
      <c r="H6" s="13">
        <v>25</v>
      </c>
      <c r="I6" s="13">
        <v>59</v>
      </c>
      <c r="J6" s="13">
        <v>24</v>
      </c>
      <c r="K6" s="13">
        <v>3</v>
      </c>
      <c r="L6" s="13">
        <v>16</v>
      </c>
      <c r="M6" s="13">
        <v>51</v>
      </c>
    </row>
    <row r="7" spans="1:13" x14ac:dyDescent="0.3">
      <c r="A7" s="9" t="s">
        <v>9</v>
      </c>
      <c r="B7" s="13">
        <v>7</v>
      </c>
      <c r="C7" s="13">
        <v>14</v>
      </c>
      <c r="D7" s="13">
        <v>6</v>
      </c>
      <c r="E7" s="13">
        <v>12</v>
      </c>
      <c r="F7" s="13">
        <v>9</v>
      </c>
      <c r="G7" s="13">
        <v>12</v>
      </c>
      <c r="H7" s="13">
        <v>29</v>
      </c>
      <c r="I7" s="13">
        <v>92</v>
      </c>
      <c r="J7" s="13">
        <v>17</v>
      </c>
      <c r="K7" s="13">
        <v>67</v>
      </c>
      <c r="L7" s="13">
        <v>60</v>
      </c>
      <c r="M7" s="13">
        <v>136</v>
      </c>
    </row>
    <row r="8" spans="1:13" x14ac:dyDescent="0.3">
      <c r="A8" s="9" t="s">
        <v>10</v>
      </c>
      <c r="B8" s="13">
        <v>3</v>
      </c>
      <c r="C8" s="13">
        <v>8</v>
      </c>
      <c r="D8" s="13">
        <v>6</v>
      </c>
      <c r="E8" s="13">
        <v>2</v>
      </c>
      <c r="F8" s="13">
        <v>3</v>
      </c>
      <c r="G8" s="13">
        <v>6</v>
      </c>
      <c r="H8" s="13">
        <v>21</v>
      </c>
      <c r="I8" s="13">
        <v>28</v>
      </c>
      <c r="J8" s="13">
        <v>23</v>
      </c>
      <c r="K8" s="13">
        <v>2</v>
      </c>
      <c r="L8" s="13">
        <v>23</v>
      </c>
      <c r="M8" s="13">
        <v>29</v>
      </c>
    </row>
    <row r="9" spans="1:13" x14ac:dyDescent="0.3">
      <c r="A9" s="9" t="s">
        <v>11</v>
      </c>
      <c r="B9" s="13">
        <v>1</v>
      </c>
      <c r="C9" s="13">
        <v>4</v>
      </c>
      <c r="D9" s="13">
        <v>1</v>
      </c>
      <c r="E9" s="13">
        <v>6</v>
      </c>
      <c r="F9" s="13">
        <v>2</v>
      </c>
      <c r="G9" s="13">
        <v>5</v>
      </c>
      <c r="H9" s="13">
        <v>9</v>
      </c>
      <c r="I9" s="13">
        <v>7</v>
      </c>
      <c r="J9" s="13">
        <v>2</v>
      </c>
      <c r="K9" s="13">
        <v>10</v>
      </c>
      <c r="L9" s="13">
        <v>2</v>
      </c>
      <c r="M9" s="13">
        <v>18</v>
      </c>
    </row>
    <row r="10" spans="1:13" x14ac:dyDescent="0.3">
      <c r="A10" s="9" t="s">
        <v>13</v>
      </c>
      <c r="B10" s="13">
        <v>1</v>
      </c>
      <c r="C10" s="13">
        <v>2</v>
      </c>
      <c r="D10" s="13" t="s">
        <v>4</v>
      </c>
      <c r="E10" s="13">
        <v>1</v>
      </c>
      <c r="F10" s="13" t="s">
        <v>4</v>
      </c>
      <c r="G10" s="13" t="s">
        <v>4</v>
      </c>
      <c r="H10" s="13">
        <v>3</v>
      </c>
      <c r="I10" s="13">
        <v>7</v>
      </c>
      <c r="J10" s="13" t="s">
        <v>4</v>
      </c>
      <c r="K10" s="13">
        <v>6</v>
      </c>
      <c r="L10" s="13" t="s">
        <v>4</v>
      </c>
      <c r="M10" s="13" t="s">
        <v>4</v>
      </c>
    </row>
    <row r="11" spans="1:13" x14ac:dyDescent="0.3">
      <c r="A11" s="38" t="s">
        <v>2</v>
      </c>
      <c r="B11" s="15">
        <f>SUM(B5:B10)</f>
        <v>33</v>
      </c>
      <c r="C11" s="15">
        <f t="shared" ref="C11:M11" si="0">SUM(C5:C10)</f>
        <v>81</v>
      </c>
      <c r="D11" s="15">
        <f t="shared" si="0"/>
        <v>66</v>
      </c>
      <c r="E11" s="15">
        <f t="shared" si="0"/>
        <v>62</v>
      </c>
      <c r="F11" s="15">
        <f t="shared" si="0"/>
        <v>35</v>
      </c>
      <c r="G11" s="15">
        <f t="shared" si="0"/>
        <v>57</v>
      </c>
      <c r="H11" s="15">
        <f t="shared" si="0"/>
        <v>187</v>
      </c>
      <c r="I11" s="15">
        <f t="shared" si="0"/>
        <v>481</v>
      </c>
      <c r="J11" s="15">
        <f t="shared" si="0"/>
        <v>294</v>
      </c>
      <c r="K11" s="15">
        <f t="shared" si="0"/>
        <v>226</v>
      </c>
      <c r="L11" s="15">
        <f t="shared" si="0"/>
        <v>164</v>
      </c>
      <c r="M11" s="15">
        <f t="shared" si="0"/>
        <v>371</v>
      </c>
    </row>
    <row r="12" spans="1:13" x14ac:dyDescent="0.3">
      <c r="A12" s="48" t="s">
        <v>42</v>
      </c>
      <c r="B12" s="57"/>
      <c r="C12" s="57"/>
      <c r="D12" s="57"/>
      <c r="E12" s="57"/>
      <c r="F12" s="57"/>
      <c r="G12" s="57"/>
      <c r="H12" s="57"/>
      <c r="I12" s="57"/>
      <c r="J12" s="76"/>
      <c r="K12" s="57"/>
      <c r="L12" s="57"/>
      <c r="M12" s="57"/>
    </row>
    <row r="13" spans="1:13" x14ac:dyDescent="0.3">
      <c r="A13" s="42"/>
      <c r="B13" s="57"/>
      <c r="C13" s="57"/>
      <c r="D13" s="57"/>
      <c r="E13" s="57"/>
      <c r="F13" s="57"/>
      <c r="G13" s="57"/>
      <c r="H13" s="57"/>
      <c r="I13" s="57"/>
      <c r="J13" s="57"/>
      <c r="K13" s="57"/>
      <c r="L13" s="57"/>
      <c r="M13" s="57"/>
    </row>
    <row r="14" spans="1:13" ht="45" customHeight="1" x14ac:dyDescent="0.3">
      <c r="A14" s="118" t="s">
        <v>64</v>
      </c>
      <c r="B14" s="129"/>
      <c r="C14" s="129"/>
      <c r="D14" s="129"/>
      <c r="E14" s="129"/>
      <c r="F14" s="129"/>
      <c r="G14" s="129"/>
      <c r="H14" s="129"/>
      <c r="I14" s="129"/>
      <c r="J14" s="129"/>
      <c r="K14" s="129"/>
      <c r="L14" s="129"/>
      <c r="M14" s="129"/>
    </row>
    <row r="15" spans="1:13" x14ac:dyDescent="0.3">
      <c r="A15" s="142" t="s">
        <v>47</v>
      </c>
      <c r="B15" s="135" t="s">
        <v>0</v>
      </c>
      <c r="C15" s="135"/>
      <c r="D15" s="135"/>
      <c r="E15" s="135"/>
      <c r="F15" s="135"/>
      <c r="G15" s="135"/>
      <c r="H15" s="135" t="s">
        <v>0</v>
      </c>
      <c r="I15" s="135"/>
      <c r="J15" s="135"/>
      <c r="K15" s="135"/>
      <c r="L15" s="135"/>
      <c r="M15" s="135"/>
    </row>
    <row r="16" spans="1:13" x14ac:dyDescent="0.3">
      <c r="A16" s="142"/>
      <c r="B16" s="36">
        <v>2018</v>
      </c>
      <c r="C16" s="36">
        <v>2019</v>
      </c>
      <c r="D16" s="36">
        <v>2020</v>
      </c>
      <c r="E16" s="36">
        <v>2021</v>
      </c>
      <c r="F16" s="36">
        <v>2022</v>
      </c>
      <c r="G16" s="36">
        <v>2023</v>
      </c>
      <c r="H16" s="36">
        <v>2018</v>
      </c>
      <c r="I16" s="36">
        <v>2019</v>
      </c>
      <c r="J16" s="36">
        <v>2020</v>
      </c>
      <c r="K16" s="36">
        <v>2021</v>
      </c>
      <c r="L16" s="36">
        <v>2022</v>
      </c>
      <c r="M16" s="36">
        <v>2023</v>
      </c>
    </row>
    <row r="17" spans="1:13" x14ac:dyDescent="0.3">
      <c r="A17" s="142"/>
      <c r="B17" s="135" t="s">
        <v>46</v>
      </c>
      <c r="C17" s="135"/>
      <c r="D17" s="135"/>
      <c r="E17" s="135"/>
      <c r="F17" s="135"/>
      <c r="G17" s="135"/>
      <c r="H17" s="135" t="s">
        <v>12</v>
      </c>
      <c r="I17" s="135"/>
      <c r="J17" s="135"/>
      <c r="K17" s="135"/>
      <c r="L17" s="135"/>
      <c r="M17" s="135"/>
    </row>
    <row r="18" spans="1:13" ht="15.75" customHeight="1" x14ac:dyDescent="0.3">
      <c r="A18" s="9" t="s">
        <v>7</v>
      </c>
      <c r="B18" s="41">
        <v>14</v>
      </c>
      <c r="C18" s="41">
        <v>29</v>
      </c>
      <c r="D18" s="41">
        <v>28</v>
      </c>
      <c r="E18" s="41">
        <v>26</v>
      </c>
      <c r="F18" s="41">
        <v>11</v>
      </c>
      <c r="G18" s="41">
        <v>27</v>
      </c>
      <c r="H18" s="41">
        <v>94</v>
      </c>
      <c r="I18" s="41">
        <v>268</v>
      </c>
      <c r="J18" s="41">
        <v>209</v>
      </c>
      <c r="K18" s="41">
        <v>126</v>
      </c>
      <c r="L18" s="41">
        <v>56</v>
      </c>
      <c r="M18" s="41">
        <v>133</v>
      </c>
    </row>
    <row r="19" spans="1:13" x14ac:dyDescent="0.3">
      <c r="A19" s="9" t="s">
        <v>8</v>
      </c>
      <c r="B19" s="41">
        <v>1</v>
      </c>
      <c r="C19" s="41">
        <v>3</v>
      </c>
      <c r="D19" s="41">
        <v>4</v>
      </c>
      <c r="E19" s="41" t="s">
        <v>4</v>
      </c>
      <c r="F19" s="41">
        <v>2</v>
      </c>
      <c r="G19" s="41">
        <v>3</v>
      </c>
      <c r="H19" s="41">
        <v>25</v>
      </c>
      <c r="I19" s="41">
        <v>58</v>
      </c>
      <c r="J19" s="41">
        <v>22</v>
      </c>
      <c r="K19" s="41" t="s">
        <v>4</v>
      </c>
      <c r="L19" s="41">
        <v>15</v>
      </c>
      <c r="M19" s="41">
        <v>51</v>
      </c>
    </row>
    <row r="20" spans="1:13" x14ac:dyDescent="0.3">
      <c r="A20" s="9" t="s">
        <v>9</v>
      </c>
      <c r="B20" s="41">
        <v>3</v>
      </c>
      <c r="C20" s="41">
        <v>9</v>
      </c>
      <c r="D20" s="41">
        <v>5</v>
      </c>
      <c r="E20" s="41">
        <v>7</v>
      </c>
      <c r="F20" s="41">
        <v>7</v>
      </c>
      <c r="G20" s="41">
        <v>7</v>
      </c>
      <c r="H20" s="41">
        <v>25</v>
      </c>
      <c r="I20" s="41">
        <v>87</v>
      </c>
      <c r="J20" s="41">
        <v>16</v>
      </c>
      <c r="K20" s="41">
        <v>62</v>
      </c>
      <c r="L20" s="41">
        <v>58</v>
      </c>
      <c r="M20" s="41">
        <v>131</v>
      </c>
    </row>
    <row r="21" spans="1:13" x14ac:dyDescent="0.3">
      <c r="A21" s="9" t="s">
        <v>10</v>
      </c>
      <c r="B21" s="41">
        <v>2</v>
      </c>
      <c r="C21" s="41">
        <v>3</v>
      </c>
      <c r="D21" s="41">
        <v>3</v>
      </c>
      <c r="E21" s="41" t="s">
        <v>4</v>
      </c>
      <c r="F21" s="41">
        <v>3</v>
      </c>
      <c r="G21" s="41">
        <v>4</v>
      </c>
      <c r="H21" s="41">
        <v>20</v>
      </c>
      <c r="I21" s="41">
        <v>23</v>
      </c>
      <c r="J21" s="41">
        <v>20</v>
      </c>
      <c r="K21" s="41" t="s">
        <v>4</v>
      </c>
      <c r="L21" s="41">
        <v>23</v>
      </c>
      <c r="M21" s="41">
        <v>27</v>
      </c>
    </row>
    <row r="22" spans="1:13" x14ac:dyDescent="0.3">
      <c r="A22" s="9" t="s">
        <v>11</v>
      </c>
      <c r="B22" s="41">
        <v>1</v>
      </c>
      <c r="C22" s="41">
        <v>2</v>
      </c>
      <c r="D22" s="41">
        <v>1</v>
      </c>
      <c r="E22" s="41">
        <v>2</v>
      </c>
      <c r="F22" s="41" t="s">
        <v>4</v>
      </c>
      <c r="G22" s="41">
        <v>4</v>
      </c>
      <c r="H22" s="41">
        <v>9</v>
      </c>
      <c r="I22" s="41">
        <v>5</v>
      </c>
      <c r="J22" s="41">
        <v>2</v>
      </c>
      <c r="K22" s="41">
        <v>6</v>
      </c>
      <c r="L22" s="41" t="s">
        <v>4</v>
      </c>
      <c r="M22" s="41">
        <v>17</v>
      </c>
    </row>
    <row r="23" spans="1:13" x14ac:dyDescent="0.3">
      <c r="A23" s="9" t="s">
        <v>13</v>
      </c>
      <c r="B23" s="41">
        <v>1</v>
      </c>
      <c r="C23" s="41">
        <v>1</v>
      </c>
      <c r="D23" s="41" t="s">
        <v>4</v>
      </c>
      <c r="E23" s="41">
        <v>1</v>
      </c>
      <c r="F23" s="41" t="s">
        <v>4</v>
      </c>
      <c r="G23" s="41" t="s">
        <v>4</v>
      </c>
      <c r="H23" s="41">
        <v>3</v>
      </c>
      <c r="I23" s="41">
        <v>6</v>
      </c>
      <c r="J23" s="41" t="s">
        <v>4</v>
      </c>
      <c r="K23" s="41">
        <v>6</v>
      </c>
      <c r="L23" s="41" t="s">
        <v>4</v>
      </c>
      <c r="M23" s="41" t="s">
        <v>4</v>
      </c>
    </row>
    <row r="24" spans="1:13" x14ac:dyDescent="0.3">
      <c r="A24" s="38" t="s">
        <v>2</v>
      </c>
      <c r="B24" s="54">
        <f>SUM(B18:B23)</f>
        <v>22</v>
      </c>
      <c r="C24" s="54">
        <f t="shared" ref="C24" si="1">SUM(C18:C23)</f>
        <v>47</v>
      </c>
      <c r="D24" s="54">
        <f t="shared" ref="D24" si="2">SUM(D18:D23)</f>
        <v>41</v>
      </c>
      <c r="E24" s="54">
        <f t="shared" ref="E24" si="3">SUM(E18:E23)</f>
        <v>36</v>
      </c>
      <c r="F24" s="54">
        <f t="shared" ref="F24" si="4">SUM(F18:F23)</f>
        <v>23</v>
      </c>
      <c r="G24" s="54">
        <f t="shared" ref="G24" si="5">SUM(G18:G23)</f>
        <v>45</v>
      </c>
      <c r="H24" s="54">
        <f t="shared" ref="H24" si="6">SUM(H18:H23)</f>
        <v>176</v>
      </c>
      <c r="I24" s="54">
        <f t="shared" ref="I24" si="7">SUM(I18:I23)</f>
        <v>447</v>
      </c>
      <c r="J24" s="54">
        <f t="shared" ref="J24" si="8">SUM(J18:J23)</f>
        <v>269</v>
      </c>
      <c r="K24" s="54">
        <f t="shared" ref="K24" si="9">SUM(K18:K23)</f>
        <v>200</v>
      </c>
      <c r="L24" s="54">
        <f t="shared" ref="L24" si="10">SUM(L18:L23)</f>
        <v>152</v>
      </c>
      <c r="M24" s="54">
        <f t="shared" ref="M24" si="11">SUM(M18:M23)</f>
        <v>359</v>
      </c>
    </row>
    <row r="25" spans="1:13" x14ac:dyDescent="0.3">
      <c r="A25" s="48" t="s">
        <v>42</v>
      </c>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ht="31.2" customHeight="1" x14ac:dyDescent="0.3">
      <c r="A27" s="118" t="s">
        <v>65</v>
      </c>
      <c r="B27" s="118"/>
      <c r="C27" s="118"/>
      <c r="D27" s="118"/>
      <c r="E27" s="118"/>
      <c r="F27" s="118"/>
      <c r="G27" s="118"/>
      <c r="H27" s="118"/>
      <c r="I27" s="118"/>
      <c r="J27" s="118"/>
      <c r="K27" s="118"/>
      <c r="L27" s="118"/>
      <c r="M27" s="118"/>
    </row>
    <row r="28" spans="1:13" x14ac:dyDescent="0.3">
      <c r="A28" s="142" t="s">
        <v>47</v>
      </c>
      <c r="B28" s="135" t="s">
        <v>0</v>
      </c>
      <c r="C28" s="135"/>
      <c r="D28" s="135"/>
      <c r="E28" s="135"/>
      <c r="F28" s="135"/>
      <c r="G28" s="135"/>
      <c r="H28" s="135" t="s">
        <v>0</v>
      </c>
      <c r="I28" s="135"/>
      <c r="J28" s="135"/>
      <c r="K28" s="135"/>
      <c r="L28" s="135"/>
      <c r="M28" s="135"/>
    </row>
    <row r="29" spans="1:13" x14ac:dyDescent="0.3">
      <c r="A29" s="142"/>
      <c r="B29" s="36">
        <v>2018</v>
      </c>
      <c r="C29" s="36">
        <v>2019</v>
      </c>
      <c r="D29" s="36">
        <v>2020</v>
      </c>
      <c r="E29" s="36">
        <v>2021</v>
      </c>
      <c r="F29" s="36">
        <v>2022</v>
      </c>
      <c r="G29" s="36">
        <v>2023</v>
      </c>
      <c r="H29" s="36">
        <v>2018</v>
      </c>
      <c r="I29" s="36">
        <v>2019</v>
      </c>
      <c r="J29" s="36">
        <v>2020</v>
      </c>
      <c r="K29" s="36">
        <v>2021</v>
      </c>
      <c r="L29" s="36">
        <v>2022</v>
      </c>
      <c r="M29" s="36">
        <v>2023</v>
      </c>
    </row>
    <row r="30" spans="1:13" x14ac:dyDescent="0.3">
      <c r="A30" s="142"/>
      <c r="B30" s="135" t="s">
        <v>46</v>
      </c>
      <c r="C30" s="135"/>
      <c r="D30" s="135"/>
      <c r="E30" s="135"/>
      <c r="F30" s="135"/>
      <c r="G30" s="135"/>
      <c r="H30" s="135" t="s">
        <v>12</v>
      </c>
      <c r="I30" s="135"/>
      <c r="J30" s="135"/>
      <c r="K30" s="135"/>
      <c r="L30" s="135"/>
      <c r="M30" s="135"/>
    </row>
    <row r="31" spans="1:13" ht="16.5" customHeight="1" x14ac:dyDescent="0.3">
      <c r="A31" s="9" t="s">
        <v>7</v>
      </c>
      <c r="B31" s="41">
        <v>12</v>
      </c>
      <c r="C31" s="41">
        <v>19</v>
      </c>
      <c r="D31" s="41">
        <v>14</v>
      </c>
      <c r="E31" s="41">
        <v>16</v>
      </c>
      <c r="F31" s="41">
        <v>20</v>
      </c>
      <c r="G31" s="41">
        <v>19</v>
      </c>
      <c r="H31" s="41">
        <v>86</v>
      </c>
      <c r="I31" s="41">
        <v>137</v>
      </c>
      <c r="J31" s="41">
        <v>90</v>
      </c>
      <c r="K31" s="41">
        <v>224</v>
      </c>
      <c r="L31" s="41">
        <v>527</v>
      </c>
      <c r="M31" s="41">
        <v>234</v>
      </c>
    </row>
    <row r="32" spans="1:13" x14ac:dyDescent="0.3">
      <c r="A32" s="9" t="s">
        <v>8</v>
      </c>
      <c r="B32" s="41">
        <v>1</v>
      </c>
      <c r="C32" s="41">
        <v>2</v>
      </c>
      <c r="D32" s="41" t="s">
        <v>4</v>
      </c>
      <c r="E32" s="41">
        <v>1</v>
      </c>
      <c r="F32" s="41">
        <v>1</v>
      </c>
      <c r="G32" s="41">
        <v>1</v>
      </c>
      <c r="H32" s="41">
        <v>4</v>
      </c>
      <c r="I32" s="41">
        <v>26</v>
      </c>
      <c r="J32" s="41" t="s">
        <v>4</v>
      </c>
      <c r="K32" s="41">
        <v>40</v>
      </c>
      <c r="L32" s="41">
        <v>3</v>
      </c>
      <c r="M32" s="41">
        <v>8</v>
      </c>
    </row>
    <row r="33" spans="1:13" x14ac:dyDescent="0.3">
      <c r="A33" s="9" t="s">
        <v>9</v>
      </c>
      <c r="B33" s="41">
        <v>2</v>
      </c>
      <c r="C33" s="41">
        <v>2</v>
      </c>
      <c r="D33" s="41">
        <v>3</v>
      </c>
      <c r="E33" s="41">
        <v>4</v>
      </c>
      <c r="F33" s="41">
        <v>7</v>
      </c>
      <c r="G33" s="41">
        <v>1</v>
      </c>
      <c r="H33" s="41">
        <v>16</v>
      </c>
      <c r="I33" s="41">
        <v>10</v>
      </c>
      <c r="J33" s="41">
        <v>13</v>
      </c>
      <c r="K33" s="41">
        <v>20</v>
      </c>
      <c r="L33" s="41">
        <v>96</v>
      </c>
      <c r="M33" s="41">
        <v>3</v>
      </c>
    </row>
    <row r="34" spans="1:13" x14ac:dyDescent="0.3">
      <c r="A34" s="9" t="s">
        <v>10</v>
      </c>
      <c r="B34" s="41">
        <v>2</v>
      </c>
      <c r="C34" s="41">
        <v>1</v>
      </c>
      <c r="D34" s="41" t="s">
        <v>4</v>
      </c>
      <c r="E34" s="41">
        <v>2</v>
      </c>
      <c r="F34" s="41">
        <v>5</v>
      </c>
      <c r="G34" s="41">
        <v>5</v>
      </c>
      <c r="H34" s="41">
        <v>31</v>
      </c>
      <c r="I34" s="41">
        <v>3</v>
      </c>
      <c r="J34" s="41" t="s">
        <v>4</v>
      </c>
      <c r="K34" s="41">
        <v>9</v>
      </c>
      <c r="L34" s="41">
        <v>49</v>
      </c>
      <c r="M34" s="41">
        <v>41</v>
      </c>
    </row>
    <row r="35" spans="1:13" x14ac:dyDescent="0.3">
      <c r="A35" s="9" t="s">
        <v>11</v>
      </c>
      <c r="B35" s="41" t="s">
        <v>4</v>
      </c>
      <c r="C35" s="41">
        <v>1</v>
      </c>
      <c r="D35" s="41" t="s">
        <v>4</v>
      </c>
      <c r="E35" s="41">
        <v>1</v>
      </c>
      <c r="F35" s="41">
        <v>2</v>
      </c>
      <c r="G35" s="41">
        <v>1</v>
      </c>
      <c r="H35" s="41" t="s">
        <v>4</v>
      </c>
      <c r="I35" s="41">
        <v>3</v>
      </c>
      <c r="J35" s="41" t="s">
        <v>4</v>
      </c>
      <c r="K35" s="41">
        <v>3</v>
      </c>
      <c r="L35" s="41">
        <v>9</v>
      </c>
      <c r="M35" s="41">
        <v>4</v>
      </c>
    </row>
    <row r="36" spans="1:13" x14ac:dyDescent="0.3">
      <c r="A36" s="9" t="s">
        <v>13</v>
      </c>
      <c r="B36" s="41" t="s">
        <v>4</v>
      </c>
      <c r="C36" s="41" t="s">
        <v>4</v>
      </c>
      <c r="D36" s="41">
        <v>2</v>
      </c>
      <c r="E36" s="41">
        <v>1</v>
      </c>
      <c r="F36" s="41">
        <v>1</v>
      </c>
      <c r="G36" s="41">
        <v>2</v>
      </c>
      <c r="H36" s="41" t="s">
        <v>4</v>
      </c>
      <c r="I36" s="41" t="s">
        <v>4</v>
      </c>
      <c r="J36" s="41">
        <v>10</v>
      </c>
      <c r="K36" s="41">
        <v>5</v>
      </c>
      <c r="L36" s="41">
        <v>11</v>
      </c>
      <c r="M36" s="41">
        <v>21</v>
      </c>
    </row>
    <row r="37" spans="1:13" x14ac:dyDescent="0.3">
      <c r="A37" s="38" t="s">
        <v>2</v>
      </c>
      <c r="B37" s="54">
        <f>SUM(B31:B36)</f>
        <v>17</v>
      </c>
      <c r="C37" s="54">
        <f t="shared" ref="C37:M37" si="12">SUM(C31:C36)</f>
        <v>25</v>
      </c>
      <c r="D37" s="54">
        <f t="shared" si="12"/>
        <v>19</v>
      </c>
      <c r="E37" s="54">
        <f t="shared" si="12"/>
        <v>25</v>
      </c>
      <c r="F37" s="54">
        <f t="shared" si="12"/>
        <v>36</v>
      </c>
      <c r="G37" s="54">
        <f t="shared" si="12"/>
        <v>29</v>
      </c>
      <c r="H37" s="54">
        <f t="shared" si="12"/>
        <v>137</v>
      </c>
      <c r="I37" s="54">
        <f t="shared" si="12"/>
        <v>179</v>
      </c>
      <c r="J37" s="54">
        <f t="shared" si="12"/>
        <v>113</v>
      </c>
      <c r="K37" s="54">
        <f t="shared" si="12"/>
        <v>301</v>
      </c>
      <c r="L37" s="54">
        <f t="shared" si="12"/>
        <v>695</v>
      </c>
      <c r="M37" s="54">
        <f t="shared" si="12"/>
        <v>311</v>
      </c>
    </row>
    <row r="38" spans="1:13" x14ac:dyDescent="0.3">
      <c r="A38" s="48" t="s">
        <v>42</v>
      </c>
      <c r="B38" s="42"/>
      <c r="C38" s="42"/>
      <c r="D38" s="42"/>
      <c r="E38" s="42"/>
      <c r="F38" s="42"/>
      <c r="G38" s="42"/>
      <c r="H38" s="42"/>
      <c r="I38" s="42"/>
      <c r="J38" s="42"/>
      <c r="K38" s="42"/>
      <c r="L38" s="42"/>
      <c r="M38" s="42"/>
    </row>
    <row r="39" spans="1:13" x14ac:dyDescent="0.3">
      <c r="A39" s="42"/>
      <c r="B39" s="42"/>
      <c r="C39" s="42"/>
      <c r="D39" s="42"/>
      <c r="E39" s="42"/>
      <c r="F39" s="42"/>
      <c r="G39" s="42"/>
      <c r="H39" s="42"/>
      <c r="I39" s="42"/>
      <c r="J39" s="42"/>
      <c r="K39" s="42"/>
      <c r="L39" s="42"/>
      <c r="M39" s="42"/>
    </row>
    <row r="40" spans="1:13" x14ac:dyDescent="0.3">
      <c r="A40" s="42"/>
      <c r="B40" s="42"/>
      <c r="C40" s="42"/>
      <c r="D40" s="42"/>
      <c r="E40" s="42"/>
      <c r="F40" s="42"/>
      <c r="G40" s="42"/>
      <c r="H40" s="42"/>
      <c r="I40" s="42"/>
      <c r="J40" s="42"/>
      <c r="K40" s="42"/>
      <c r="L40" s="42"/>
      <c r="M40" s="42"/>
    </row>
    <row r="41" spans="1:13" x14ac:dyDescent="0.3">
      <c r="A41" s="42"/>
      <c r="B41" s="42"/>
      <c r="C41" s="42"/>
      <c r="D41" s="42"/>
      <c r="E41" s="42"/>
      <c r="F41" s="42"/>
      <c r="G41" s="42"/>
      <c r="H41" s="42"/>
      <c r="I41" s="42"/>
      <c r="J41" s="42"/>
      <c r="K41" s="42"/>
      <c r="L41" s="42"/>
      <c r="M41" s="42"/>
    </row>
    <row r="42" spans="1:13" x14ac:dyDescent="0.3">
      <c r="A42" s="42"/>
      <c r="B42" s="42"/>
      <c r="C42" s="42"/>
      <c r="D42" s="42"/>
      <c r="E42" s="42"/>
      <c r="F42" s="42"/>
      <c r="G42" s="42"/>
      <c r="H42" s="42"/>
      <c r="I42" s="42"/>
      <c r="J42" s="42"/>
      <c r="K42" s="42"/>
      <c r="L42" s="42"/>
      <c r="M42" s="42"/>
    </row>
    <row r="43" spans="1:13" x14ac:dyDescent="0.3">
      <c r="A43" s="42"/>
      <c r="B43" s="42"/>
      <c r="C43" s="42"/>
      <c r="D43" s="42"/>
      <c r="E43" s="42"/>
      <c r="F43" s="42"/>
      <c r="G43" s="42"/>
      <c r="H43" s="42"/>
      <c r="I43" s="42"/>
      <c r="J43" s="42"/>
      <c r="K43" s="42"/>
      <c r="L43" s="42"/>
      <c r="M43" s="42"/>
    </row>
    <row r="44" spans="1:13" x14ac:dyDescent="0.3">
      <c r="A44" s="42"/>
      <c r="B44" s="42"/>
      <c r="C44" s="42"/>
      <c r="D44" s="42"/>
      <c r="E44" s="42"/>
      <c r="F44" s="42"/>
      <c r="G44" s="42"/>
      <c r="H44" s="42"/>
      <c r="I44" s="42"/>
      <c r="J44" s="42"/>
      <c r="K44" s="42"/>
      <c r="L44" s="42"/>
      <c r="M44" s="42"/>
    </row>
    <row r="45" spans="1:13" x14ac:dyDescent="0.3">
      <c r="A45" s="42"/>
      <c r="B45" s="42"/>
      <c r="C45" s="42"/>
      <c r="D45" s="42"/>
      <c r="E45" s="42"/>
      <c r="F45" s="42"/>
      <c r="G45" s="42"/>
      <c r="H45" s="42"/>
      <c r="I45" s="42"/>
      <c r="J45" s="42"/>
      <c r="K45" s="42"/>
      <c r="L45" s="42"/>
      <c r="M45" s="42"/>
    </row>
    <row r="46" spans="1:13" x14ac:dyDescent="0.3">
      <c r="A46" s="42"/>
      <c r="B46" s="42"/>
      <c r="C46" s="42"/>
      <c r="D46" s="42"/>
      <c r="E46" s="42"/>
      <c r="F46" s="42"/>
      <c r="G46" s="42"/>
      <c r="H46" s="42"/>
      <c r="I46" s="42"/>
      <c r="J46" s="42"/>
      <c r="K46" s="42"/>
      <c r="L46" s="42"/>
      <c r="M46" s="42"/>
    </row>
    <row r="47" spans="1:13" x14ac:dyDescent="0.3">
      <c r="A47" s="42"/>
      <c r="B47" s="42"/>
      <c r="C47" s="42"/>
      <c r="D47" s="42"/>
      <c r="E47" s="42"/>
      <c r="F47" s="42"/>
      <c r="G47" s="42"/>
      <c r="H47" s="42"/>
      <c r="I47" s="42"/>
      <c r="J47" s="42"/>
      <c r="K47" s="42"/>
      <c r="L47" s="42"/>
      <c r="M47" s="42"/>
    </row>
  </sheetData>
  <mergeCells count="18">
    <mergeCell ref="A27:M27"/>
    <mergeCell ref="A14:M14"/>
    <mergeCell ref="B2:G2"/>
    <mergeCell ref="H2:M2"/>
    <mergeCell ref="A2:A4"/>
    <mergeCell ref="B4:G4"/>
    <mergeCell ref="H4:M4"/>
    <mergeCell ref="B15:G15"/>
    <mergeCell ref="B28:G28"/>
    <mergeCell ref="H28:M28"/>
    <mergeCell ref="A28:A30"/>
    <mergeCell ref="B30:G30"/>
    <mergeCell ref="H30:M30"/>
    <mergeCell ref="H15:M15"/>
    <mergeCell ref="A15:A17"/>
    <mergeCell ref="B17:G17"/>
    <mergeCell ref="H17:M17"/>
    <mergeCell ref="A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Sheet1</vt:lpstr>
      <vt:lpstr>Sheet2</vt:lpstr>
      <vt:lpstr>Sheet3</vt:lpstr>
      <vt:lpstr>ED_age_HPR_2nights</vt:lpstr>
      <vt:lpstr>IP_adults</vt:lpstr>
      <vt:lpstr>IP_adoles</vt:lpstr>
      <vt:lpstr>IP_child</vt:lpstr>
      <vt:lpstr>DD_ED_HPR_disp_adult</vt:lpstr>
      <vt:lpstr>DD_ED_HPR_disp_adoles</vt:lpstr>
      <vt:lpstr>DD_ED_HPR_disp_child</vt:lpstr>
      <vt:lpstr>DD_inpatient</vt:lpstr>
      <vt:lpstr>DD_ALOS</vt:lpstr>
      <vt:lpstr>SUD_percent_HPR</vt:lpstr>
      <vt:lpstr>SUD_inpatient</vt:lpstr>
      <vt:lpstr>SUD_ALOS</vt:lpstr>
      <vt:lpstr>SUD_ED_HPR_disp_adult</vt:lpstr>
      <vt:lpstr>SUD_ED_HPR_disp_adoles</vt:lpstr>
      <vt:lpstr>SUD_output_adult_ip</vt:lpstr>
      <vt:lpstr>Definitions</vt:lpstr>
      <vt:lpstr>SUD_newtables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Fleck</dc:creator>
  <cp:lastModifiedBy>Deanna Dunn</cp:lastModifiedBy>
  <cp:lastPrinted>2025-06-02T21:06:15Z</cp:lastPrinted>
  <dcterms:created xsi:type="dcterms:W3CDTF">2025-05-16T21:01:09Z</dcterms:created>
  <dcterms:modified xsi:type="dcterms:W3CDTF">2025-06-10T19:16:08Z</dcterms:modified>
</cp:coreProperties>
</file>